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75" windowHeight="8040"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definedName name="_xlnm.Print_Area" localSheetId="0">'pag. 1'!$A$1:$N$27</definedName>
    <definedName name="_xlnm.Print_Area" localSheetId="1">'pag. 2'!$A$1:$K$17</definedName>
    <definedName name="_xlnm.Print_Area" localSheetId="2">'pag. 3'!$A$1:$L$22</definedName>
    <definedName name="_xlnm.Print_Area" localSheetId="3">'pag. 4'!$A$1:$L$23</definedName>
    <definedName name="_xlnm.Print_Area" localSheetId="4">'pag. 5'!$A$1:$L$35</definedName>
    <definedName name="_xlnm.Print_Area" localSheetId="5">'pag. 6'!$A$1:$L$28</definedName>
    <definedName name="_xlnm.Print_Area" localSheetId="6">'pag. 7'!$A$2:$L$22</definedName>
  </definedNames>
  <calcPr fullCalcOnLoad="1"/>
</workbook>
</file>

<file path=xl/sharedStrings.xml><?xml version="1.0" encoding="utf-8"?>
<sst xmlns="http://schemas.openxmlformats.org/spreadsheetml/2006/main" count="244" uniqueCount="203">
  <si>
    <t>Progetto Biomasse - schede tecniche per la raccolta dati</t>
  </si>
  <si>
    <t>TIPOLOGIA DI IMPIANTO</t>
  </si>
  <si>
    <t>BIOGAS</t>
  </si>
  <si>
    <t>Digestore anaerobico [1] :</t>
  </si>
  <si>
    <t>Denominazione impianto [2] :</t>
  </si>
  <si>
    <t>Anno di realizzazione [3] :</t>
  </si>
  <si>
    <t>PROFILO DELL'AZIENDA AGRICOLA</t>
  </si>
  <si>
    <t>Nome Impresa Agricola  [4] :</t>
  </si>
  <si>
    <t>Regime Fiscale [5]:</t>
  </si>
  <si>
    <t>Regime IVA [5]:</t>
  </si>
  <si>
    <t>Via:</t>
  </si>
  <si>
    <t>n.</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</si>
  <si>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</si>
  <si>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</si>
  <si>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</si>
  <si>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</si>
  <si>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</si>
  <si>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</si>
  <si>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</si>
  <si>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</si>
  <si>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</si>
  <si>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</si>
  <si>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</si>
  <si>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</si>
  <si>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</si>
  <si>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</si>
  <si>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</si>
  <si>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</si>
  <si>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</si>
  <si>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</si>
  <si>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</si>
  <si>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</si>
  <si>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</si>
  <si>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</si>
  <si>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</si>
  <si>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</si>
  <si>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</si>
  <si>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</si>
  <si>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</si>
  <si>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</si>
  <si>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</si>
  <si>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</si>
  <si>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</si>
  <si>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</si>
  <si>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</si>
  <si>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</si>
  <si>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2"/>
      </rPr>
      <t>[13]</t>
    </r>
  </si>
  <si>
    <t>Tipologia Aziendale</t>
  </si>
  <si>
    <t>Extra aziendale</t>
  </si>
  <si>
    <t>tot biomassa</t>
  </si>
  <si>
    <t>Resa biogas</t>
  </si>
  <si>
    <r>
      <t xml:space="preserve"> CH</t>
    </r>
    <r>
      <rPr>
        <sz val="8"/>
        <color indexed="8"/>
        <rFont val="Calibri"/>
        <family val="2"/>
      </rPr>
      <t>4</t>
    </r>
  </si>
  <si>
    <t>Colture Dedicate</t>
  </si>
  <si>
    <t>t tal quale</t>
  </si>
  <si>
    <t>resa   t/ha</t>
  </si>
  <si>
    <r>
      <t>Nm</t>
    </r>
    <r>
      <rPr>
        <vertAlign val="superscript"/>
        <sz val="11"/>
        <color indexed="8"/>
        <rFont val="Calibri"/>
        <family val="2"/>
      </rPr>
      <t>3</t>
    </r>
    <r>
      <rPr>
        <sz val="11"/>
        <color indexed="8"/>
        <rFont val="Calibri"/>
        <family val="0"/>
      </rPr>
      <t>/t tal quale</t>
    </r>
  </si>
  <si>
    <t>%</t>
  </si>
  <si>
    <t>Effluenti Zootecnici</t>
  </si>
  <si>
    <t>n. capi [14]</t>
  </si>
  <si>
    <t>resa t/n</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</si>
  <si>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</si>
  <si>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</si>
  <si>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</si>
  <si>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</si>
  <si>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</si>
  <si>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</si>
  <si>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</si>
  <si>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</si>
  <si>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</si>
  <si>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</si>
  <si>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</si>
  <si>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</si>
  <si>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</si>
  <si>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</si>
  <si>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</si>
  <si>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</si>
  <si>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</si>
  <si>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</si>
  <si>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</si>
  <si>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</si>
  <si>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</si>
  <si>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</si>
  <si>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</si>
  <si>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</si>
  <si>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</si>
  <si>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</si>
  <si>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</si>
  <si>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</si>
  <si>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</si>
  <si>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</si>
  <si>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</si>
  <si>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</si>
  <si>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</si>
  <si>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</si>
  <si>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</si>
  <si>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</si>
  <si>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</si>
  <si>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</si>
  <si>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</si>
  <si>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</si>
  <si>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</si>
  <si>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</si>
  <si>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</si>
  <si>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</si>
  <si>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</si>
  <si>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</si>
  <si>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</si>
  <si>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</si>
  <si>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</si>
  <si>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</si>
  <si>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</si>
  <si>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</si>
  <si>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</si>
  <si>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</si>
  <si>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Tot. €/anno</t>
  </si>
  <si>
    <t>Costi di esercizio [25]</t>
  </si>
  <si>
    <t>Costo consumi elettrici ausiliari</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</si>
  <si>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</si>
  <si>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</si>
  <si>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</si>
  <si>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</si>
  <si>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</si>
  <si>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</si>
  <si>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</si>
  <si>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</si>
  <si>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</si>
  <si>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</si>
  <si>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</si>
  <si>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</si>
  <si>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</si>
  <si>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</si>
  <si>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</si>
  <si>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</si>
  <si>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</si>
  <si>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</si>
  <si>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</si>
  <si>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</si>
  <si>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Mesofilo monostadio</t>
  </si>
  <si>
    <t>CASCINA BAROSI 2  BIOGAS</t>
  </si>
  <si>
    <t>CASCINA BAROSI DI BENEDETTA ROSPIGLIOSI</t>
  </si>
  <si>
    <t>Sede: operativa</t>
  </si>
  <si>
    <t>CASCINA BAROSI</t>
  </si>
  <si>
    <t>ANNICCO</t>
  </si>
  <si>
    <t>( CR   )</t>
  </si>
  <si>
    <t>338-6812591</t>
  </si>
  <si>
    <t>www.cascinabarosi.it</t>
  </si>
  <si>
    <t>ha 120</t>
  </si>
  <si>
    <t>306 kWt (con 148 kWt da recupero fumi motore)</t>
  </si>
  <si>
    <t>cessione totale T.O</t>
  </si>
  <si>
    <t>termostatazione impianto, sala mungitura, acqua vitelli, aula didattica 240 mq, 4 abitazioni &gt;60%</t>
  </si>
  <si>
    <t>TOTALE</t>
  </si>
  <si>
    <t>PRODUZIONE CONSEGNATA IN RETE</t>
  </si>
  <si>
    <t>PRODUZIONE LORDA</t>
  </si>
  <si>
    <t>AUTOCONSUMO  E PERDITE DI TRASFORMAZIONE</t>
  </si>
  <si>
    <t>Sistema di pretrattamento ingestato [16]: vasca di precarico dotata di miscelatori</t>
  </si>
  <si>
    <t>Caratteristiche dei digestori  [17]: digestore in acciaio Diam. 15 mt.; altezza totale 15 mt. alla gronda 11 mt; altezza di riempimento 7,6 mt; Volume utile del fermentatore 1.350 mc</t>
  </si>
  <si>
    <t>Dimensionamento delle vasche  [18]: 4 vasche per reflui da 1000 mc l'una</t>
  </si>
  <si>
    <r>
      <t xml:space="preserve">Sistema di desolforazione del biogas                                  </t>
    </r>
    <r>
      <rPr>
        <sz val="11"/>
        <color indexed="8"/>
        <rFont val="Calibri"/>
        <family val="2"/>
      </rPr>
      <t xml:space="preserve">additivo con ferro        </t>
    </r>
    <r>
      <rPr>
        <b/>
        <sz val="11"/>
        <color indexed="8"/>
        <rFont val="Calibri"/>
        <family val="2"/>
      </rPr>
      <t xml:space="preserve">                                                                                                                                                                                   </t>
    </r>
  </si>
  <si>
    <t>Sistema di produzione di energia elettrica  [19]:         MANN 250 kW (MAN E 2848 LE 322)</t>
  </si>
  <si>
    <t>Sistema di produzione di energia termica e/o recupero di calore dall'impianto di cogenerazione [20]: sistema di recupero dei fumi del motore</t>
  </si>
  <si>
    <t xml:space="preserve">Rete di teleriscaldamento/raffrescamento [21]: sala mungitura, acqua vitelli, aula didattica 240 mq, 4 abitazioni. 400 ml di tubazioni (andata più ritorno) </t>
  </si>
  <si>
    <t>Dimensionamento delle vasche di lagunaggio e tempo di permanenza: 4 vasconi da 1000 mc l'uno e una platea per il solido, tempi di permanenza conformi con PUA</t>
  </si>
  <si>
    <t>Sistemi innovativi per l'ottimizzazione dell'uso del digestato [22]: separatore solido/liquido del digestato</t>
  </si>
  <si>
    <t>bovini liquame</t>
  </si>
  <si>
    <t>bovini letame</t>
  </si>
  <si>
    <t>tra 6- 7% dell'en. elettrica prodotta</t>
  </si>
  <si>
    <t>non da quest'impianto</t>
  </si>
  <si>
    <t>100kWt</t>
  </si>
  <si>
    <t>120kWt</t>
  </si>
  <si>
    <t>DIA, GSE, ENEL allacciamento</t>
  </si>
  <si>
    <t>* tale costo è figurato moltiplicando autoconsumi per €0,28 per l'energia prodotta ma non consegnata, sarebbe più corretto dedurli dal fatturato</t>
  </si>
  <si>
    <t>Costo dell'impianto €1,2 mln. da ammortizare in 10 anni</t>
  </si>
  <si>
    <t xml:space="preserve">manutenzione </t>
  </si>
  <si>
    <t>interessi passivi</t>
  </si>
  <si>
    <t>analisi/biologo</t>
  </si>
  <si>
    <t>additivi per H2S</t>
  </si>
  <si>
    <t>Costo macchina operatrice</t>
  </si>
  <si>
    <t>Costi materia prima (hp silomais a €70/tn e segale a €40/tn)</t>
  </si>
  <si>
    <t>€/anno*</t>
  </si>
  <si>
    <t xml:space="preserve">Dati di produzione e autoconsumo, Rilevamento temperatura, pH, H2S, CH4 con apposita strumentazione, analisi periodiche digestato. Il sistema di telecontrollo e di allarmi tiene sotto controllo anche altri parametri di funzionamento dell’impianto e permette un rapido intervento  per il ripristino dell'impianto grazie all'invio di SMS. Le biomasse utilizzate comportano aggiustamento della razione a seconda dell'utilizzo di prodotti autunno vernini o di silomais. </t>
  </si>
  <si>
    <t>insilato di mais</t>
  </si>
  <si>
    <t>segale</t>
  </si>
  <si>
    <t>per cambi olio, altri guasti o prod&lt;250 kW</t>
  </si>
  <si>
    <t>Per calcolo fermi ordinari e straordinari</t>
  </si>
  <si>
    <t>giorni</t>
  </si>
  <si>
    <t>ore</t>
  </si>
  <si>
    <t>produzione teorica kWe</t>
  </si>
  <si>
    <t>produzione lorda kWe</t>
  </si>
  <si>
    <t>consegnato al netto autoconsumi e perdite di trasformazione</t>
  </si>
  <si>
    <t>perdita produzione kWe</t>
  </si>
  <si>
    <t>perdita produz e autoconsumi</t>
  </si>
  <si>
    <t>giorni persi</t>
  </si>
  <si>
    <t xml:space="preserve">giorni persi </t>
  </si>
  <si>
    <t>ore perse</t>
  </si>
  <si>
    <t>ore funzion a pieno regime</t>
  </si>
  <si>
    <t>ore fatturabili a pieno regime</t>
  </si>
  <si>
    <t>Nel 2014</t>
  </si>
  <si>
    <t>h 100</t>
  </si>
  <si>
    <t>h 284</t>
  </si>
  <si>
    <t>kwH autoconsumi</t>
  </si>
  <si>
    <t>se valorizzati a €0,28 mancato fatturato</t>
  </si>
  <si>
    <t>n 10 guasti tra cui revisione 30.000 ore, fulmine cella MT, testate motore)</t>
  </si>
  <si>
    <t>L'azienda essendo Fattoria didattica accredidata di Regione Lombardia offre ogni anno il percorso didattico  "La cascina delle energie rinnovabili: energie in gioco";  nel 2015 video su www.corriere.it in sezione speciale expo 2015 inchieste http://video.corriere.it/fattoria-gas-vaglia-d-amico/7f43c5b6-cbfa-11e4-990c-2fbc94e76fc2 , relatore a riunione Rotary club Milano, laboratori a Cascina Merlata presso Expo; nel 2014 visita agricoltori francesi e invitata a svolgere attività di formazione in convegno internazionale "Fare scuola all'aperto" organizzato da Regione Lombardia; in aprile 2013 Tappa di Maratona delle imprenditrici per EXPO 2015 organizzata da Confagricoltura Donna Lombardia; in agosto intervista su Radio24; in ottobre giornata a porte aperte: in dicembre 2013 partecipazione a workshop ENRD Youth and Young Farmers Initiativa;  nel 2012 Video "La fattoria degli animali" di Paolo Casalis visionabile su youtube e realizzato da MIPAAF in azienda a seguito del Bando Nuovi Fattori di Successo Edizione 2011; azienda inclusa nella mostra "La faccia giovane dell'agricoltura" presso il Museo della Scienza di Milano nel 2011 come esempio di buone pratiche agricole per la provincia di Cremona. In ottobre 2010 inaugurazione impianto alla presenza delle autorità (assessore agricoltura Prov. Cremona, assessore istruzione Reg. Lombardia, sindaco di Annicco).  In dicembre 2010 articolo su Lombardia Verde.</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</si>
</sst>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_-;\-* #,##0_-;_-* &quot;-&quot;??_-;_-@_-"/>
    <numFmt numFmtId="177" formatCode="_-* #,##0.0_-;\-* #,##0.0_-;_-* &quot;-&quot;??_-;_-@_-"/>
  </numFmts>
  <fonts count="34">
    <font>
      <sz val="11"/>
      <color indexed="8"/>
      <name val="Calibri"/>
      <family val="0"/>
    </font>
    <font>
      <sz val="10"/>
      <name val="Arial"/>
      <family val="0"/>
    </font>
    <font>
      <b/>
      <sz val="11"/>
      <color indexed="8"/>
      <name val="Calibri"/>
      <family val="2"/>
    </font>
    <font>
      <sz val="8"/>
      <color indexed="8"/>
      <name val="Calibri"/>
      <family val="2"/>
    </font>
    <font>
      <vertAlign val="superscript"/>
      <sz val="11"/>
      <color indexed="8"/>
      <name val="Calibri"/>
      <family val="2"/>
    </font>
    <font>
      <sz val="11"/>
      <color indexed="9"/>
      <name val="Calibri"/>
      <family val="2"/>
    </font>
    <font>
      <b/>
      <sz val="11"/>
      <color indexed="56"/>
      <name val="Calibri"/>
      <family val="2"/>
    </font>
    <font>
      <b/>
      <sz val="13"/>
      <color indexed="56"/>
      <name val="Calibri"/>
      <family val="2"/>
    </font>
    <font>
      <b/>
      <sz val="18"/>
      <color indexed="56"/>
      <name val="Cambria"/>
      <family val="1"/>
    </font>
    <font>
      <sz val="11"/>
      <color indexed="20"/>
      <name val="Calibri"/>
      <family val="2"/>
    </font>
    <font>
      <sz val="11"/>
      <color indexed="17"/>
      <name val="Calibri"/>
      <family val="2"/>
    </font>
    <font>
      <sz val="12"/>
      <name val="宋体"/>
      <family val="0"/>
    </font>
    <font>
      <b/>
      <sz val="11"/>
      <color indexed="52"/>
      <name val="Calibri"/>
      <family val="2"/>
    </font>
    <font>
      <b/>
      <sz val="11"/>
      <color indexed="63"/>
      <name val="Calibri"/>
      <family val="2"/>
    </font>
    <font>
      <sz val="11"/>
      <color indexed="52"/>
      <name val="Calibri"/>
      <family val="2"/>
    </font>
    <font>
      <b/>
      <sz val="11"/>
      <color indexed="9"/>
      <name val="Calibri"/>
      <family val="2"/>
    </font>
    <font>
      <u val="single"/>
      <sz val="10"/>
      <color indexed="12"/>
      <name val="Arial"/>
      <family val="2"/>
    </font>
    <font>
      <b/>
      <sz val="15"/>
      <color indexed="56"/>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0"/>
      <color indexed="8"/>
      <name val="Calibri"/>
      <family val="2"/>
    </font>
    <font>
      <b/>
      <u val="single"/>
      <sz val="11"/>
      <color indexed="8"/>
      <name val="Calibri"/>
      <family val="2"/>
    </font>
    <font>
      <sz val="24"/>
      <color indexed="9"/>
      <name val="Calibri"/>
      <family val="2"/>
    </font>
    <font>
      <b/>
      <sz val="14"/>
      <color indexed="8"/>
      <name val="Calibri"/>
      <family val="2"/>
    </font>
    <font>
      <i/>
      <u val="single"/>
      <sz val="11"/>
      <color indexed="8"/>
      <name val="Calibri"/>
      <family val="2"/>
    </font>
    <font>
      <b/>
      <i/>
      <u val="single"/>
      <sz val="11"/>
      <color indexed="8"/>
      <name val="Calibri"/>
      <family val="2"/>
    </font>
    <font>
      <sz val="8"/>
      <name val="Tahoma"/>
      <family val="2"/>
    </font>
    <font>
      <sz val="8"/>
      <color indexed="8"/>
      <name val="Tahoma"/>
      <family val="2"/>
    </font>
    <font>
      <sz val="11"/>
      <name val="Calibri"/>
      <family val="2"/>
    </font>
    <font>
      <sz val="11"/>
      <color indexed="30"/>
      <name val="Calibri"/>
      <family val="2"/>
    </font>
    <font>
      <sz val="11"/>
      <color rgb="FFFF0000"/>
      <name val="Calibri"/>
      <family val="2"/>
    </font>
    <font>
      <sz val="11"/>
      <color rgb="FF0070C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bottom style="thin"/>
    </border>
    <border>
      <left/>
      <right/>
      <top style="thin"/>
      <bottom/>
    </border>
    <border>
      <left/>
      <right style="thin"/>
      <top style="thin"/>
      <bottom/>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style="medium"/>
      <top>
        <color indexed="63"/>
      </top>
      <bottom style="thin"/>
    </border>
    <border>
      <left style="thin"/>
      <right/>
      <top style="thin"/>
      <bottom/>
    </border>
    <border>
      <left style="thin"/>
      <right style="thin"/>
      <top style="thin"/>
      <bottom/>
    </border>
    <border>
      <left style="thin"/>
      <right/>
      <top/>
      <bottom/>
    </border>
    <border>
      <left>
        <color indexed="63"/>
      </left>
      <right style="medium"/>
      <top style="thin"/>
      <bottom style="thin"/>
    </border>
    <border>
      <left>
        <color indexed="63"/>
      </left>
      <right style="medium"/>
      <top>
        <color indexed="63"/>
      </top>
      <bottom style="thin"/>
    </border>
    <border>
      <left style="medium"/>
      <right/>
      <top style="thin"/>
      <bottom/>
    </border>
    <border>
      <left>
        <color indexed="63"/>
      </left>
      <right style="medium"/>
      <top style="thin"/>
      <bottom>
        <color indexed="63"/>
      </bottom>
    </border>
    <border>
      <left/>
      <right style="medium"/>
      <top style="thin"/>
      <bottom style="medium"/>
    </border>
    <border>
      <left/>
      <right style="thin"/>
      <top style="medium"/>
      <bottom/>
    </border>
    <border>
      <left/>
      <right/>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thin"/>
      <right style="thin"/>
      <top/>
      <bottom/>
    </border>
    <border>
      <left style="thin"/>
      <right/>
      <top/>
      <bottom style="mediu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8">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4" borderId="10" xfId="0" applyFont="1" applyFill="1" applyBorder="1" applyAlignment="1">
      <alignment vertical="top"/>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0" borderId="23" xfId="0" applyFont="1" applyBorder="1" applyAlignment="1">
      <alignment/>
    </xf>
    <xf numFmtId="0" fontId="0" fillId="25" borderId="24" xfId="0" applyFont="1" applyFill="1" applyBorder="1" applyAlignment="1">
      <alignment vertical="top"/>
    </xf>
    <xf numFmtId="0" fontId="0" fillId="25" borderId="25" xfId="0" applyFont="1" applyFill="1" applyBorder="1" applyAlignment="1">
      <alignment vertical="top"/>
    </xf>
    <xf numFmtId="0" fontId="0" fillId="25" borderId="13" xfId="0" applyFont="1" applyFill="1" applyBorder="1" applyAlignment="1">
      <alignment horizontal="center" vertical="top"/>
    </xf>
    <xf numFmtId="0" fontId="0" fillId="25" borderId="23"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0" fillId="0" borderId="10" xfId="0" applyFont="1" applyBorder="1" applyAlignment="1">
      <alignment/>
    </xf>
    <xf numFmtId="0" fontId="2" fillId="0" borderId="11" xfId="0" applyFont="1" applyBorder="1" applyAlignment="1">
      <alignment horizontal="left" vertical="center" wrapText="1"/>
    </xf>
    <xf numFmtId="0" fontId="26" fillId="25" borderId="24" xfId="0" applyFont="1" applyFill="1" applyBorder="1" applyAlignment="1">
      <alignment horizontal="center" vertical="top" wrapText="1"/>
    </xf>
    <xf numFmtId="0" fontId="0" fillId="17" borderId="23" xfId="0" applyFont="1" applyFill="1" applyBorder="1" applyAlignment="1">
      <alignment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22"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3" xfId="0" applyFont="1" applyFill="1" applyBorder="1" applyAlignment="1">
      <alignment vertical="top" wrapText="1"/>
    </xf>
    <xf numFmtId="0" fontId="26" fillId="25" borderId="32" xfId="0" applyFont="1" applyFill="1" applyBorder="1" applyAlignment="1">
      <alignment vertical="top" wrapText="1"/>
    </xf>
    <xf numFmtId="0" fontId="26" fillId="25" borderId="24"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25" borderId="32" xfId="0" applyFont="1" applyFill="1" applyBorder="1" applyAlignment="1">
      <alignment horizontal="center" vertical="top" wrapText="1"/>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8" applyNumberFormat="1" applyFont="1" applyFill="1" applyBorder="1" applyAlignment="1">
      <alignment vertical="top" wrapText="1"/>
    </xf>
    <xf numFmtId="0" fontId="0" fillId="0" borderId="35" xfId="48" applyNumberFormat="1" applyFont="1" applyFill="1" applyBorder="1" applyAlignment="1">
      <alignment vertical="top" wrapText="1"/>
    </xf>
    <xf numFmtId="0" fontId="0" fillId="25" borderId="20" xfId="48" applyNumberFormat="1" applyFont="1" applyFill="1" applyBorder="1" applyAlignment="1">
      <alignment vertical="top"/>
    </xf>
    <xf numFmtId="0" fontId="0" fillId="25" borderId="36" xfId="48"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11" xfId="0" applyFont="1" applyBorder="1" applyAlignment="1">
      <alignment vertical="center"/>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0" borderId="24" xfId="0" applyFont="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8" applyNumberFormat="1" applyFont="1" applyFill="1" applyBorder="1" applyAlignment="1">
      <alignment horizontal="center" vertical="top" wrapText="1"/>
    </xf>
    <xf numFmtId="0" fontId="0" fillId="16" borderId="10" xfId="0" applyFill="1" applyBorder="1" applyAlignment="1">
      <alignment horizontal="center" vertical="top" wrapText="1"/>
    </xf>
    <xf numFmtId="176" fontId="0" fillId="0" borderId="0" xfId="0" applyNumberFormat="1" applyFont="1" applyAlignment="1">
      <alignment/>
    </xf>
    <xf numFmtId="176" fontId="30" fillId="0" borderId="0" xfId="44" applyNumberFormat="1" applyFont="1" applyAlignment="1">
      <alignment/>
    </xf>
    <xf numFmtId="10" fontId="0" fillId="0" borderId="0" xfId="51" applyNumberFormat="1" applyFont="1" applyAlignment="1">
      <alignment/>
    </xf>
    <xf numFmtId="0" fontId="32" fillId="25" borderId="0" xfId="0" applyFont="1" applyFill="1" applyBorder="1" applyAlignment="1">
      <alignment vertical="top"/>
    </xf>
    <xf numFmtId="0" fontId="32" fillId="25" borderId="32" xfId="0" applyFont="1" applyFill="1" applyBorder="1" applyAlignment="1">
      <alignment horizontal="center" vertical="top" wrapText="1"/>
    </xf>
    <xf numFmtId="0" fontId="0" fillId="24" borderId="11" xfId="0" applyFont="1" applyFill="1" applyBorder="1" applyAlignment="1">
      <alignment horizontal="left" vertical="top" wrapText="1" shrinkToFit="1"/>
    </xf>
    <xf numFmtId="0" fontId="0" fillId="0" borderId="10" xfId="0" applyFont="1" applyBorder="1" applyAlignment="1">
      <alignment horizontal="left" vertical="center" wrapText="1"/>
    </xf>
    <xf numFmtId="0" fontId="2" fillId="0" borderId="0" xfId="0" applyFont="1" applyAlignment="1">
      <alignment/>
    </xf>
    <xf numFmtId="0" fontId="0" fillId="0" borderId="24" xfId="0" applyBorder="1" applyAlignment="1">
      <alignment/>
    </xf>
    <xf numFmtId="0" fontId="0" fillId="0" borderId="25" xfId="0" applyBorder="1" applyAlignment="1">
      <alignment/>
    </xf>
    <xf numFmtId="0" fontId="0" fillId="0" borderId="39" xfId="0" applyBorder="1" applyAlignment="1">
      <alignment/>
    </xf>
    <xf numFmtId="0" fontId="0" fillId="0" borderId="30" xfId="0" applyBorder="1" applyAlignment="1">
      <alignment/>
    </xf>
    <xf numFmtId="0" fontId="0" fillId="0" borderId="0" xfId="0" applyFont="1" applyBorder="1" applyAlignment="1">
      <alignment/>
    </xf>
    <xf numFmtId="0" fontId="0" fillId="0" borderId="30" xfId="0" applyFont="1" applyBorder="1" applyAlignment="1">
      <alignment/>
    </xf>
    <xf numFmtId="0" fontId="0" fillId="0" borderId="34" xfId="0" applyBorder="1" applyAlignment="1">
      <alignment/>
    </xf>
    <xf numFmtId="0" fontId="0" fillId="0" borderId="23" xfId="0" applyFont="1" applyBorder="1" applyAlignment="1">
      <alignment/>
    </xf>
    <xf numFmtId="0" fontId="0" fillId="0" borderId="23" xfId="0" applyBorder="1" applyAlignment="1">
      <alignment/>
    </xf>
    <xf numFmtId="0" fontId="0" fillId="0" borderId="32" xfId="0" applyFont="1" applyBorder="1" applyAlignment="1">
      <alignment/>
    </xf>
    <xf numFmtId="0" fontId="0" fillId="0" borderId="37" xfId="0" applyFont="1" applyBorder="1" applyAlignment="1">
      <alignment/>
    </xf>
    <xf numFmtId="0" fontId="33" fillId="0" borderId="39" xfId="0" applyFont="1" applyBorder="1" applyAlignment="1">
      <alignment/>
    </xf>
    <xf numFmtId="0" fontId="0" fillId="0" borderId="0" xfId="0" applyFont="1" applyAlignment="1">
      <alignment/>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40" xfId="0" applyBorder="1" applyAlignment="1">
      <alignment vertical="top"/>
    </xf>
    <xf numFmtId="0" fontId="0" fillId="0" borderId="12" xfId="0" applyBorder="1" applyAlignment="1">
      <alignment vertical="top"/>
    </xf>
    <xf numFmtId="0" fontId="0" fillId="0" borderId="34" xfId="0" applyBorder="1" applyAlignment="1">
      <alignment vertical="top"/>
    </xf>
    <xf numFmtId="0" fontId="0" fillId="0" borderId="23" xfId="0" applyBorder="1" applyAlignment="1">
      <alignment vertical="top"/>
    </xf>
    <xf numFmtId="0" fontId="0" fillId="0" borderId="41" xfId="0"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40" xfId="0" applyBorder="1" applyAlignment="1">
      <alignment horizontal="left" vertical="top"/>
    </xf>
    <xf numFmtId="0" fontId="2" fillId="25" borderId="42" xfId="0" applyFont="1" applyFill="1" applyBorder="1" applyAlignment="1">
      <alignment horizontal="left" vertical="top"/>
    </xf>
    <xf numFmtId="0" fontId="2" fillId="25" borderId="24" xfId="0" applyFont="1" applyFill="1" applyBorder="1" applyAlignment="1">
      <alignment horizontal="left" vertical="top"/>
    </xf>
    <xf numFmtId="0" fontId="2" fillId="25" borderId="25" xfId="0" applyFont="1" applyFill="1" applyBorder="1" applyAlignment="1">
      <alignment horizontal="left" vertical="top"/>
    </xf>
    <xf numFmtId="0" fontId="0" fillId="0" borderId="32" xfId="0" applyBorder="1" applyAlignment="1">
      <alignment vertical="top"/>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34" xfId="0" applyBorder="1" applyAlignment="1">
      <alignment/>
    </xf>
    <xf numFmtId="0" fontId="0" fillId="0" borderId="23" xfId="0" applyBorder="1" applyAlignment="1">
      <alignment/>
    </xf>
    <xf numFmtId="0" fontId="0" fillId="0" borderId="3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9" xfId="0" applyBorder="1" applyAlignment="1">
      <alignment/>
    </xf>
    <xf numFmtId="0" fontId="0" fillId="0" borderId="0" xfId="0" applyBorder="1" applyAlignment="1">
      <alignment/>
    </xf>
    <xf numFmtId="0" fontId="0" fillId="0" borderId="13" xfId="0" applyBorder="1" applyAlignment="1">
      <alignment vertical="top"/>
    </xf>
    <xf numFmtId="0" fontId="0" fillId="0" borderId="40" xfId="0" applyBorder="1" applyAlignment="1">
      <alignment vertical="center"/>
    </xf>
    <xf numFmtId="0" fontId="11" fillId="0" borderId="10" xfId="47" applyBorder="1">
      <alignment vertical="center"/>
      <protection/>
    </xf>
    <xf numFmtId="0" fontId="0" fillId="0" borderId="35" xfId="48" applyNumberFormat="1" applyFont="1" applyFill="1" applyBorder="1" applyAlignment="1">
      <alignment vertical="top" wrapText="1"/>
    </xf>
    <xf numFmtId="0" fontId="0" fillId="0" borderId="10" xfId="48" applyNumberFormat="1" applyFont="1" applyFill="1" applyBorder="1" applyAlignment="1">
      <alignment vertical="top" wrapText="1"/>
    </xf>
    <xf numFmtId="0" fontId="0" fillId="0" borderId="34" xfId="0" applyBorder="1" applyAlignment="1">
      <alignment horizontal="left" vertical="center"/>
    </xf>
    <xf numFmtId="0" fontId="0" fillId="0" borderId="23" xfId="0" applyBorder="1" applyAlignment="1">
      <alignment horizontal="left" vertical="center"/>
    </xf>
    <xf numFmtId="0" fontId="16" fillId="0" borderId="41" xfId="36" applyBorder="1" applyAlignment="1" applyProtection="1">
      <alignment horizontal="left" vertical="top" wrapText="1"/>
      <protection/>
    </xf>
    <xf numFmtId="0" fontId="0" fillId="0" borderId="41" xfId="0" applyBorder="1" applyAlignment="1">
      <alignment horizontal="left" vertical="top" wrapTex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5" xfId="0" applyBorder="1" applyAlignment="1">
      <alignment vertical="top"/>
    </xf>
    <xf numFmtId="0" fontId="0" fillId="0" borderId="34" xfId="0" applyFont="1" applyBorder="1" applyAlignment="1">
      <alignment horizontal="left" vertical="center" wrapText="1"/>
    </xf>
    <xf numFmtId="0" fontId="0" fillId="0" borderId="35" xfId="0" applyBorder="1" applyAlignment="1">
      <alignment horizontal="left" vertical="center" wrapText="1"/>
    </xf>
    <xf numFmtId="0" fontId="0" fillId="25" borderId="23" xfId="0" applyFill="1" applyBorder="1" applyAlignment="1">
      <alignment horizontal="left" vertical="center" wrapText="1"/>
    </xf>
    <xf numFmtId="0" fontId="0" fillId="25" borderId="41" xfId="0" applyFill="1" applyBorder="1" applyAlignment="1">
      <alignment horizontal="left" vertical="center" wrapText="1"/>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22" xfId="0" applyFont="1" applyBorder="1" applyAlignment="1">
      <alignment vertical="top"/>
    </xf>
    <xf numFmtId="0" fontId="0" fillId="0" borderId="12" xfId="0" applyFont="1" applyBorder="1" applyAlignment="1">
      <alignment vertical="top"/>
    </xf>
    <xf numFmtId="0" fontId="0" fillId="0" borderId="37" xfId="0" applyFont="1" applyBorder="1" applyAlignment="1">
      <alignment vertical="center"/>
    </xf>
    <xf numFmtId="0" fontId="0" fillId="0" borderId="25" xfId="0" applyFont="1" applyBorder="1" applyAlignment="1">
      <alignment vertical="center"/>
    </xf>
    <xf numFmtId="0" fontId="0" fillId="25" borderId="43" xfId="0" applyFont="1" applyFill="1" applyBorder="1" applyAlignment="1">
      <alignment vertical="center"/>
    </xf>
    <xf numFmtId="0" fontId="0" fillId="0" borderId="23" xfId="0" applyFont="1" applyBorder="1" applyAlignment="1">
      <alignment vertical="top"/>
    </xf>
    <xf numFmtId="0" fontId="0" fillId="0" borderId="22" xfId="0" applyFont="1" applyBorder="1" applyAlignment="1">
      <alignment vertical="center"/>
    </xf>
    <xf numFmtId="0" fontId="0" fillId="0" borderId="40" xfId="0" applyFont="1" applyBorder="1" applyAlignment="1">
      <alignment vertical="center"/>
    </xf>
    <xf numFmtId="0" fontId="0" fillId="0" borderId="0" xfId="0" applyFont="1" applyAlignment="1">
      <alignment wrapText="1"/>
    </xf>
    <xf numFmtId="176" fontId="0" fillId="25" borderId="38" xfId="44" applyNumberFormat="1" applyFont="1" applyFill="1" applyBorder="1" applyAlignment="1">
      <alignment vertical="center"/>
    </xf>
    <xf numFmtId="176" fontId="0" fillId="25" borderId="43" xfId="44" applyNumberFormat="1" applyFont="1" applyFill="1" applyBorder="1" applyAlignment="1">
      <alignment vertical="center"/>
    </xf>
    <xf numFmtId="0" fontId="0" fillId="0" borderId="24" xfId="0" applyFont="1" applyBorder="1" applyAlignment="1">
      <alignment horizontal="left" vertical="center"/>
    </xf>
    <xf numFmtId="0" fontId="0" fillId="0" borderId="24" xfId="0" applyFont="1" applyBorder="1" applyAlignment="1">
      <alignment vertical="center"/>
    </xf>
    <xf numFmtId="10" fontId="0" fillId="0" borderId="11" xfId="0" applyNumberFormat="1" applyFont="1" applyBorder="1" applyAlignment="1">
      <alignment horizontal="center" vertical="center"/>
    </xf>
    <xf numFmtId="0" fontId="0" fillId="0" borderId="22" xfId="0" applyFont="1" applyBorder="1" applyAlignment="1">
      <alignment horizontal="center" vertical="center"/>
    </xf>
    <xf numFmtId="0" fontId="0" fillId="0" borderId="40" xfId="0" applyFont="1" applyBorder="1" applyAlignment="1">
      <alignment horizontal="center" vertical="center"/>
    </xf>
    <xf numFmtId="0" fontId="0" fillId="0" borderId="25"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26" xfId="0" applyBorder="1" applyAlignment="1">
      <alignment vertical="center" wrapText="1"/>
    </xf>
    <xf numFmtId="0" fontId="0" fillId="0" borderId="33" xfId="0" applyFont="1" applyBorder="1" applyAlignment="1">
      <alignment vertical="center" wrapText="1"/>
    </xf>
    <xf numFmtId="0" fontId="0" fillId="0" borderId="44" xfId="0" applyFont="1" applyBorder="1" applyAlignment="1">
      <alignment vertical="center" wrapTex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2" fillId="0" borderId="47" xfId="0" applyFont="1" applyBorder="1" applyAlignment="1">
      <alignment horizontal="left" vertical="top"/>
    </xf>
    <xf numFmtId="0" fontId="2" fillId="0" borderId="48" xfId="0" applyFont="1" applyBorder="1" applyAlignment="1">
      <alignment horizontal="left" vertical="top"/>
    </xf>
    <xf numFmtId="0" fontId="2" fillId="0" borderId="49" xfId="0" applyFont="1" applyBorder="1" applyAlignment="1">
      <alignment horizontal="left" vertical="top"/>
    </xf>
    <xf numFmtId="0" fontId="0" fillId="25" borderId="47" xfId="0" applyFont="1" applyFill="1" applyBorder="1" applyAlignment="1">
      <alignment horizontal="left" vertical="top" wrapText="1"/>
    </xf>
    <xf numFmtId="0" fontId="0" fillId="25" borderId="48" xfId="0" applyFont="1" applyFill="1" applyBorder="1" applyAlignment="1">
      <alignment horizontal="left" vertical="top" wrapText="1"/>
    </xf>
    <xf numFmtId="0" fontId="0" fillId="25" borderId="49"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25" borderId="47" xfId="0" applyFill="1" applyBorder="1" applyAlignment="1">
      <alignment horizontal="left" vertical="top" wrapText="1"/>
    </xf>
    <xf numFmtId="0" fontId="0" fillId="25" borderId="0" xfId="0"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47" xfId="0"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50" xfId="0" applyFont="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0" fillId="0" borderId="18" xfId="0"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23"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34" xfId="0" applyFont="1" applyBorder="1" applyAlignment="1">
      <alignment horizontal="left" vertical="top" wrapText="1"/>
    </xf>
    <xf numFmtId="0" fontId="0" fillId="0" borderId="23"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8" xfId="0" applyFont="1" applyBorder="1" applyAlignment="1">
      <alignment horizontal="center" vertical="top" wrapText="1"/>
    </xf>
    <xf numFmtId="0" fontId="0" fillId="0" borderId="51"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23" fillId="0" borderId="37" xfId="0" applyFont="1" applyBorder="1" applyAlignment="1">
      <alignment horizontal="center" vertical="top" wrapText="1"/>
    </xf>
    <xf numFmtId="0" fontId="23" fillId="0" borderId="24" xfId="0" applyFont="1" applyBorder="1" applyAlignment="1">
      <alignment horizontal="center" vertical="top" wrapText="1"/>
    </xf>
    <xf numFmtId="0" fontId="0" fillId="0" borderId="34" xfId="0" applyFont="1" applyBorder="1" applyAlignment="1">
      <alignment horizontal="left" vertical="top"/>
    </xf>
    <xf numFmtId="0" fontId="0" fillId="0" borderId="23" xfId="0" applyFont="1" applyBorder="1" applyAlignment="1">
      <alignment horizontal="left" vertical="top"/>
    </xf>
    <xf numFmtId="0" fontId="0" fillId="0" borderId="23" xfId="0" applyFont="1" applyBorder="1" applyAlignment="1">
      <alignment horizontal="left" vertical="top"/>
    </xf>
    <xf numFmtId="0" fontId="0" fillId="0" borderId="32" xfId="0" applyFont="1" applyBorder="1" applyAlignment="1">
      <alignment horizontal="left" vertical="top"/>
    </xf>
    <xf numFmtId="0" fontId="0" fillId="0" borderId="37"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39"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39"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2" xfId="0" applyFont="1" applyBorder="1" applyAlignment="1">
      <alignment horizontal="left" vertical="top"/>
    </xf>
    <xf numFmtId="0" fontId="0" fillId="0" borderId="14" xfId="0" applyFont="1" applyBorder="1" applyAlignment="1">
      <alignment horizontal="left" vertical="top"/>
    </xf>
    <xf numFmtId="0" fontId="0" fillId="0" borderId="14" xfId="0"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3" xfId="0" applyFont="1" applyFill="1" applyBorder="1" applyAlignment="1">
      <alignment horizontal="right" vertical="top" wrapText="1"/>
    </xf>
    <xf numFmtId="0" fontId="0" fillId="8" borderId="32" xfId="0" applyFont="1" applyFill="1" applyBorder="1" applyAlignment="1">
      <alignment horizontal="right" vertical="top" wrapText="1"/>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11" xfId="0" applyFont="1" applyBorder="1" applyAlignment="1">
      <alignment horizontal="center" vertical="top" wrapText="1"/>
    </xf>
    <xf numFmtId="0" fontId="0" fillId="0" borderId="22" xfId="0" applyFont="1" applyBorder="1" applyAlignment="1">
      <alignment/>
    </xf>
    <xf numFmtId="0" fontId="0" fillId="0" borderId="12" xfId="0" applyFont="1" applyBorder="1" applyAlignment="1">
      <alignment/>
    </xf>
    <xf numFmtId="0" fontId="0" fillId="0" borderId="22" xfId="0" applyFont="1" applyBorder="1" applyAlignment="1">
      <alignment horizontal="left"/>
    </xf>
    <xf numFmtId="0" fontId="0" fillId="0" borderId="12" xfId="0" applyFont="1" applyBorder="1" applyAlignment="1">
      <alignment horizontal="left"/>
    </xf>
    <xf numFmtId="0" fontId="0" fillId="0" borderId="11" xfId="0" applyFont="1" applyBorder="1" applyAlignment="1">
      <alignment horizontal="left" vertical="top" wrapText="1"/>
    </xf>
    <xf numFmtId="0" fontId="0" fillId="0" borderId="11" xfId="0" applyBorder="1" applyAlignment="1">
      <alignment horizontal="left" vertical="top" wrapText="1"/>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0" fillId="0" borderId="22" xfId="0" applyFont="1" applyBorder="1" applyAlignment="1">
      <alignment horizontal="left" vertical="top" wrapText="1"/>
    </xf>
    <xf numFmtId="0" fontId="0" fillId="0" borderId="12" xfId="0" applyFont="1" applyBorder="1" applyAlignment="1">
      <alignment horizontal="left" vertical="top" wrapText="1"/>
    </xf>
    <xf numFmtId="0" fontId="0" fillId="0" borderId="37"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39"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3" xfId="0" applyFont="1" applyBorder="1" applyAlignment="1">
      <alignment horizontal="left" vertical="center" wrapText="1"/>
    </xf>
    <xf numFmtId="0" fontId="0" fillId="0" borderId="32" xfId="0" applyFont="1" applyBorder="1" applyAlignment="1">
      <alignment horizontal="left" vertical="center" wrapText="1"/>
    </xf>
    <xf numFmtId="0" fontId="22" fillId="25" borderId="37" xfId="0" applyFont="1" applyFill="1" applyBorder="1" applyAlignment="1">
      <alignment horizontal="center" vertical="center" wrapText="1"/>
    </xf>
    <xf numFmtId="0" fontId="22" fillId="25" borderId="24" xfId="0" applyFont="1" applyFill="1" applyBorder="1" applyAlignment="1">
      <alignment horizontal="center" vertical="center" wrapText="1"/>
    </xf>
    <xf numFmtId="0" fontId="22" fillId="25" borderId="43" xfId="0" applyFont="1" applyFill="1" applyBorder="1" applyAlignment="1">
      <alignment horizontal="center" vertical="center" wrapText="1"/>
    </xf>
    <xf numFmtId="0" fontId="22" fillId="25" borderId="39" xfId="0" applyFont="1" applyFill="1" applyBorder="1" applyAlignment="1">
      <alignment horizontal="center" vertical="center" wrapText="1"/>
    </xf>
    <xf numFmtId="0" fontId="22" fillId="25" borderId="0" xfId="0" applyFont="1" applyFill="1" applyBorder="1" applyAlignment="1">
      <alignment horizontal="center" vertical="center" wrapText="1"/>
    </xf>
    <xf numFmtId="0" fontId="22" fillId="25" borderId="13" xfId="0" applyFont="1" applyFill="1" applyBorder="1" applyAlignment="1">
      <alignment horizontal="center" vertical="center" wrapText="1"/>
    </xf>
    <xf numFmtId="0" fontId="22" fillId="25" borderId="34" xfId="0" applyFont="1" applyFill="1" applyBorder="1" applyAlignment="1">
      <alignment horizontal="center" vertical="center" wrapText="1"/>
    </xf>
    <xf numFmtId="0" fontId="22" fillId="25" borderId="23" xfId="0" applyFont="1" applyFill="1" applyBorder="1" applyAlignment="1">
      <alignment horizontal="center" vertical="center" wrapText="1"/>
    </xf>
    <xf numFmtId="0" fontId="22" fillId="25" borderId="41" xfId="0" applyFont="1" applyFill="1" applyBorder="1" applyAlignment="1">
      <alignment horizontal="center" vertical="center" wrapText="1"/>
    </xf>
    <xf numFmtId="0" fontId="0" fillId="0" borderId="52"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7" xfId="0" applyFont="1" applyBorder="1" applyAlignment="1">
      <alignment horizontal="center" wrapText="1"/>
    </xf>
    <xf numFmtId="0" fontId="22" fillId="0" borderId="24" xfId="0" applyFont="1" applyBorder="1" applyAlignment="1">
      <alignment horizontal="center" wrapText="1"/>
    </xf>
    <xf numFmtId="0" fontId="22" fillId="0" borderId="43" xfId="0" applyFont="1" applyBorder="1" applyAlignment="1">
      <alignment horizontal="center" wrapText="1"/>
    </xf>
    <xf numFmtId="0" fontId="22" fillId="0" borderId="39" xfId="0" applyFont="1" applyBorder="1" applyAlignment="1">
      <alignment horizontal="center" wrapText="1"/>
    </xf>
    <xf numFmtId="0" fontId="22" fillId="0" borderId="0" xfId="0" applyFont="1" applyBorder="1" applyAlignment="1">
      <alignment horizontal="center" wrapText="1"/>
    </xf>
    <xf numFmtId="0" fontId="22" fillId="0" borderId="13" xfId="0" applyFont="1" applyBorder="1" applyAlignment="1">
      <alignment horizontal="center" wrapText="1"/>
    </xf>
    <xf numFmtId="0" fontId="22" fillId="0" borderId="52" xfId="0" applyFont="1" applyBorder="1" applyAlignment="1">
      <alignment horizontal="center" wrapText="1"/>
    </xf>
    <xf numFmtId="0" fontId="22" fillId="0" borderId="14" xfId="0" applyFont="1" applyBorder="1" applyAlignment="1">
      <alignment horizontal="center" wrapText="1"/>
    </xf>
    <xf numFmtId="0" fontId="22" fillId="0" borderId="15" xfId="0" applyFont="1" applyBorder="1" applyAlignment="1">
      <alignment horizontal="center" wrapText="1"/>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22" fillId="0" borderId="37" xfId="0" applyFont="1" applyBorder="1" applyAlignment="1">
      <alignment horizontal="center" vertical="top" wrapText="1"/>
    </xf>
    <xf numFmtId="0" fontId="22" fillId="0" borderId="24" xfId="0" applyFont="1" applyBorder="1" applyAlignment="1">
      <alignment horizontal="center" vertical="top" wrapText="1"/>
    </xf>
    <xf numFmtId="0" fontId="22" fillId="0" borderId="43" xfId="0" applyFont="1" applyBorder="1" applyAlignment="1">
      <alignment horizontal="center" vertical="top" wrapText="1"/>
    </xf>
    <xf numFmtId="0" fontId="22" fillId="0" borderId="39"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2"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_pag. 1"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scinabarosi.i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18">
      <selection activeCell="A27" sqref="A1:N27"/>
    </sheetView>
  </sheetViews>
  <sheetFormatPr defaultColWidth="9.140625" defaultRowHeight="15"/>
  <cols>
    <col min="1" max="14" width="10.28125" style="0" customWidth="1"/>
  </cols>
  <sheetData>
    <row r="1" spans="1:14" ht="15">
      <c r="A1" s="20"/>
      <c r="B1" s="183" t="s">
        <v>0</v>
      </c>
      <c r="C1" s="184"/>
      <c r="D1" s="184"/>
      <c r="E1" s="184"/>
      <c r="F1" s="184"/>
      <c r="G1" s="184"/>
      <c r="H1" s="184"/>
      <c r="I1" s="184"/>
      <c r="J1" s="184"/>
      <c r="K1" s="184"/>
      <c r="L1" s="184"/>
      <c r="M1" s="184"/>
      <c r="N1" s="185"/>
    </row>
    <row r="2" spans="1:14" ht="15">
      <c r="A2" s="16"/>
      <c r="B2" s="186"/>
      <c r="C2" s="187"/>
      <c r="D2" s="187"/>
      <c r="E2" s="187"/>
      <c r="F2" s="187"/>
      <c r="G2" s="187"/>
      <c r="H2" s="187"/>
      <c r="I2" s="187"/>
      <c r="J2" s="187"/>
      <c r="K2" s="187"/>
      <c r="L2" s="187"/>
      <c r="M2" s="187"/>
      <c r="N2" s="188"/>
    </row>
    <row r="3" spans="1:14" ht="15">
      <c r="A3" s="16"/>
      <c r="B3" s="186"/>
      <c r="C3" s="187"/>
      <c r="D3" s="187"/>
      <c r="E3" s="187"/>
      <c r="F3" s="187"/>
      <c r="G3" s="187"/>
      <c r="H3" s="187"/>
      <c r="I3" s="187"/>
      <c r="J3" s="187"/>
      <c r="K3" s="187"/>
      <c r="L3" s="187"/>
      <c r="M3" s="187"/>
      <c r="N3" s="188"/>
    </row>
    <row r="4" spans="1:14" ht="15">
      <c r="A4" s="16"/>
      <c r="B4" s="186"/>
      <c r="C4" s="187"/>
      <c r="D4" s="187"/>
      <c r="E4" s="187"/>
      <c r="F4" s="187"/>
      <c r="G4" s="187"/>
      <c r="H4" s="187"/>
      <c r="I4" s="187"/>
      <c r="J4" s="187"/>
      <c r="K4" s="187"/>
      <c r="L4" s="187"/>
      <c r="M4" s="187"/>
      <c r="N4" s="188"/>
    </row>
    <row r="5" spans="1:14" ht="15">
      <c r="A5" s="16"/>
      <c r="B5" s="11"/>
      <c r="C5" s="11"/>
      <c r="D5" s="11"/>
      <c r="E5" s="11"/>
      <c r="F5" s="9"/>
      <c r="G5" s="9"/>
      <c r="H5" s="9"/>
      <c r="I5" s="9"/>
      <c r="J5" s="9"/>
      <c r="K5" s="9"/>
      <c r="L5" s="9"/>
      <c r="M5" s="9"/>
      <c r="N5" s="10"/>
    </row>
    <row r="6" spans="1:14" ht="18.75">
      <c r="A6" s="143" t="s">
        <v>1</v>
      </c>
      <c r="B6" s="144"/>
      <c r="C6" s="144"/>
      <c r="D6" s="144"/>
      <c r="E6" s="144"/>
      <c r="F6" s="145" t="s">
        <v>2</v>
      </c>
      <c r="G6" s="145"/>
      <c r="H6" s="145"/>
      <c r="I6" s="145"/>
      <c r="J6" s="145"/>
      <c r="K6" s="145"/>
      <c r="L6" s="145"/>
      <c r="M6" s="145"/>
      <c r="N6" s="146"/>
    </row>
    <row r="7" spans="1:14" ht="15">
      <c r="A7" s="16"/>
      <c r="B7" s="11"/>
      <c r="C7" s="11"/>
      <c r="D7" s="11"/>
      <c r="E7" s="11"/>
      <c r="F7" s="9"/>
      <c r="G7" s="9"/>
      <c r="H7" s="9"/>
      <c r="I7" s="9"/>
      <c r="J7" s="9"/>
      <c r="K7" s="9"/>
      <c r="L7" s="9"/>
      <c r="M7" s="9"/>
      <c r="N7" s="10"/>
    </row>
    <row r="8" spans="1:14" ht="15">
      <c r="A8" s="16"/>
      <c r="B8" s="11"/>
      <c r="C8" s="11"/>
      <c r="D8" s="11"/>
      <c r="E8" s="11"/>
      <c r="F8" s="147" t="s">
        <v>3</v>
      </c>
      <c r="G8" s="147"/>
      <c r="H8" s="148"/>
      <c r="I8" s="148" t="s">
        <v>137</v>
      </c>
      <c r="J8" s="149"/>
      <c r="K8" s="149"/>
      <c r="L8" s="149"/>
      <c r="M8" s="149"/>
      <c r="N8" s="150"/>
    </row>
    <row r="9" spans="1:14" ht="15">
      <c r="A9" s="16"/>
      <c r="B9" s="11"/>
      <c r="C9" s="11"/>
      <c r="D9" s="11"/>
      <c r="E9" s="11"/>
      <c r="F9" s="148" t="s">
        <v>4</v>
      </c>
      <c r="G9" s="149"/>
      <c r="H9" s="151"/>
      <c r="I9" s="152" t="s">
        <v>138</v>
      </c>
      <c r="J9" s="153"/>
      <c r="K9" s="153"/>
      <c r="L9" s="153"/>
      <c r="M9" s="153"/>
      <c r="N9" s="154"/>
    </row>
    <row r="10" spans="1:14" ht="15">
      <c r="A10" s="16"/>
      <c r="B10" s="11"/>
      <c r="C10" s="11"/>
      <c r="D10" s="11"/>
      <c r="E10" s="11"/>
      <c r="F10" s="148" t="s">
        <v>5</v>
      </c>
      <c r="G10" s="149"/>
      <c r="H10" s="151"/>
      <c r="I10" s="155">
        <v>2010</v>
      </c>
      <c r="J10" s="156"/>
      <c r="K10" s="156"/>
      <c r="L10" s="156"/>
      <c r="M10" s="156"/>
      <c r="N10" s="157"/>
    </row>
    <row r="11" spans="1:14" ht="15">
      <c r="A11" s="16"/>
      <c r="B11" s="11"/>
      <c r="C11" s="11"/>
      <c r="D11" s="11"/>
      <c r="E11" s="11"/>
      <c r="F11" s="149"/>
      <c r="G11" s="149"/>
      <c r="H11" s="149"/>
      <c r="I11" s="149"/>
      <c r="J11" s="149"/>
      <c r="K11" s="149"/>
      <c r="L11" s="149"/>
      <c r="M11" s="149"/>
      <c r="N11" s="150"/>
    </row>
    <row r="12" spans="1:14" ht="15">
      <c r="A12" s="158" t="s">
        <v>6</v>
      </c>
      <c r="B12" s="159"/>
      <c r="C12" s="159"/>
      <c r="D12" s="159"/>
      <c r="E12" s="160"/>
      <c r="F12" s="152" t="s">
        <v>7</v>
      </c>
      <c r="G12" s="153"/>
      <c r="H12" s="161"/>
      <c r="I12" s="152" t="s">
        <v>139</v>
      </c>
      <c r="J12" s="153"/>
      <c r="K12" s="153"/>
      <c r="L12" s="153"/>
      <c r="M12" s="153"/>
      <c r="N12" s="154"/>
    </row>
    <row r="13" spans="1:14" ht="25.5" customHeight="1">
      <c r="A13" s="17"/>
      <c r="B13" s="18"/>
      <c r="C13" s="18"/>
      <c r="D13" s="18"/>
      <c r="E13" s="18"/>
      <c r="F13" s="162" t="s">
        <v>8</v>
      </c>
      <c r="G13" s="163"/>
      <c r="H13" s="164"/>
      <c r="I13" s="165"/>
      <c r="J13" s="165"/>
      <c r="K13" s="166"/>
      <c r="L13" s="154"/>
      <c r="M13" s="154"/>
      <c r="N13" s="154"/>
    </row>
    <row r="14" spans="1:14" ht="27.75" customHeight="1">
      <c r="A14" s="17"/>
      <c r="B14" s="18"/>
      <c r="C14" s="18"/>
      <c r="D14" s="18"/>
      <c r="E14" s="18"/>
      <c r="F14" s="167" t="s">
        <v>9</v>
      </c>
      <c r="G14" s="168"/>
      <c r="H14" s="169"/>
      <c r="I14" s="170"/>
      <c r="J14" s="170"/>
      <c r="K14" s="171"/>
      <c r="L14" s="172"/>
      <c r="M14" s="172"/>
      <c r="N14" s="172"/>
    </row>
    <row r="15" spans="1:14" ht="15">
      <c r="A15" s="17"/>
      <c r="B15" s="18"/>
      <c r="C15" s="18"/>
      <c r="D15" s="18"/>
      <c r="E15" s="18"/>
      <c r="F15" s="162"/>
      <c r="G15" s="163"/>
      <c r="H15" s="164"/>
      <c r="I15" s="162"/>
      <c r="J15" s="163"/>
      <c r="K15" s="163"/>
      <c r="L15" s="163"/>
      <c r="M15" s="163"/>
      <c r="N15" s="173"/>
    </row>
    <row r="16" spans="1:14" ht="27.75" customHeight="1">
      <c r="A16" s="16"/>
      <c r="B16" s="11"/>
      <c r="C16" s="11"/>
      <c r="D16" s="11"/>
      <c r="E16" s="11"/>
      <c r="F16" s="152" t="s">
        <v>140</v>
      </c>
      <c r="G16" s="189"/>
      <c r="H16" s="152"/>
      <c r="I16" s="104" t="s">
        <v>10</v>
      </c>
      <c r="J16" s="174" t="s">
        <v>141</v>
      </c>
      <c r="K16" s="174"/>
      <c r="L16" s="175"/>
      <c r="M16" s="105" t="s">
        <v>11</v>
      </c>
      <c r="N16" s="107"/>
    </row>
    <row r="17" spans="1:14" ht="27.75" customHeight="1">
      <c r="A17" s="16"/>
      <c r="B17" s="11"/>
      <c r="C17" s="11"/>
      <c r="D17" s="11"/>
      <c r="E17" s="11"/>
      <c r="F17" s="148"/>
      <c r="G17" s="149"/>
      <c r="H17" s="149"/>
      <c r="I17" s="104" t="s">
        <v>12</v>
      </c>
      <c r="J17" s="176" t="s">
        <v>142</v>
      </c>
      <c r="K17" s="176"/>
      <c r="L17" s="176"/>
      <c r="M17" s="104" t="s">
        <v>143</v>
      </c>
      <c r="N17" s="106"/>
    </row>
    <row r="18" spans="1:14" ht="30">
      <c r="A18" s="16"/>
      <c r="B18" s="11"/>
      <c r="C18" s="11"/>
      <c r="D18" s="11"/>
      <c r="E18" s="11"/>
      <c r="F18" s="177" t="s">
        <v>13</v>
      </c>
      <c r="G18" s="178"/>
      <c r="H18" s="178"/>
      <c r="I18" s="102" t="s">
        <v>14</v>
      </c>
      <c r="J18" s="177" t="s">
        <v>144</v>
      </c>
      <c r="K18" s="177"/>
      <c r="L18" s="103" t="s">
        <v>15</v>
      </c>
      <c r="M18" s="179" t="s">
        <v>145</v>
      </c>
      <c r="N18" s="180"/>
    </row>
    <row r="19" spans="1:14" ht="15">
      <c r="A19" s="16"/>
      <c r="B19" s="11"/>
      <c r="C19" s="11"/>
      <c r="D19" s="11"/>
      <c r="E19" s="11"/>
      <c r="F19" s="177" t="s">
        <v>16</v>
      </c>
      <c r="G19" s="178"/>
      <c r="H19" s="178"/>
      <c r="I19" s="190" t="s">
        <v>146</v>
      </c>
      <c r="J19" s="191"/>
      <c r="K19" s="192"/>
      <c r="L19" s="192"/>
      <c r="M19" s="192"/>
      <c r="N19" s="193"/>
    </row>
    <row r="20" spans="1:14" ht="15">
      <c r="A20" s="19"/>
      <c r="B20" s="13"/>
      <c r="C20" s="13"/>
      <c r="D20" s="13"/>
      <c r="E20" s="13"/>
      <c r="F20" s="13"/>
      <c r="G20" s="13"/>
      <c r="H20" s="13"/>
      <c r="I20" s="13"/>
      <c r="J20" s="13"/>
      <c r="K20" s="13"/>
      <c r="L20" s="13"/>
      <c r="M20" s="13"/>
      <c r="N20" s="14"/>
    </row>
    <row r="22" spans="1:14" ht="15">
      <c r="A22" s="182" t="s">
        <v>18</v>
      </c>
      <c r="B22" s="182"/>
      <c r="C22" s="182"/>
      <c r="D22" s="182"/>
      <c r="E22" s="182"/>
      <c r="F22" s="182"/>
      <c r="G22" s="182"/>
      <c r="H22" s="182"/>
      <c r="I22" s="182"/>
      <c r="J22" s="182"/>
      <c r="K22" s="182"/>
      <c r="L22" s="182"/>
      <c r="M22" s="182"/>
      <c r="N22" s="182"/>
    </row>
    <row r="23" spans="1:14" ht="15">
      <c r="A23" s="182" t="s">
        <v>19</v>
      </c>
      <c r="B23" s="182"/>
      <c r="C23" s="182"/>
      <c r="D23" s="182"/>
      <c r="E23" s="182"/>
      <c r="F23" s="182"/>
      <c r="G23" s="182"/>
      <c r="H23" s="182"/>
      <c r="I23" s="182"/>
      <c r="J23" s="182"/>
      <c r="K23" s="182"/>
      <c r="L23" s="182"/>
      <c r="M23" s="182"/>
      <c r="N23" s="182"/>
    </row>
    <row r="24" spans="1:14" ht="15">
      <c r="A24" s="182" t="s">
        <v>20</v>
      </c>
      <c r="B24" s="182"/>
      <c r="C24" s="182"/>
      <c r="D24" s="182"/>
      <c r="E24" s="182"/>
      <c r="F24" s="182"/>
      <c r="G24" s="182"/>
      <c r="H24" s="182"/>
      <c r="I24" s="182"/>
      <c r="J24" s="182"/>
      <c r="K24" s="182"/>
      <c r="L24" s="182"/>
      <c r="M24" s="182"/>
      <c r="N24" s="182"/>
    </row>
    <row r="25" spans="1:14" ht="15">
      <c r="A25" s="182" t="s">
        <v>21</v>
      </c>
      <c r="B25" s="182"/>
      <c r="C25" s="182"/>
      <c r="D25" s="182"/>
      <c r="E25" s="182"/>
      <c r="F25" s="182"/>
      <c r="G25" s="182"/>
      <c r="H25" s="182"/>
      <c r="I25" s="182"/>
      <c r="J25" s="182"/>
      <c r="K25" s="182"/>
      <c r="L25" s="182"/>
      <c r="M25" s="182"/>
      <c r="N25" s="182"/>
    </row>
    <row r="26" spans="1:14" ht="15">
      <c r="A26" s="181" t="s">
        <v>22</v>
      </c>
      <c r="B26" s="181"/>
      <c r="C26" s="181"/>
      <c r="D26" s="181"/>
      <c r="E26" s="181"/>
      <c r="F26" s="181"/>
      <c r="G26" s="181"/>
      <c r="H26" s="181"/>
      <c r="I26" s="181"/>
      <c r="J26" s="181"/>
      <c r="K26" s="181"/>
      <c r="L26" s="181"/>
      <c r="M26" s="181"/>
      <c r="N26" s="181"/>
    </row>
    <row r="27" spans="1:14" ht="15">
      <c r="A27" s="182" t="s">
        <v>23</v>
      </c>
      <c r="B27" s="182"/>
      <c r="C27" s="182"/>
      <c r="D27" s="182"/>
      <c r="E27" s="182"/>
      <c r="F27" s="182"/>
      <c r="G27" s="182"/>
      <c r="H27" s="182"/>
      <c r="I27" s="182"/>
      <c r="J27" s="182"/>
      <c r="K27" s="182"/>
      <c r="L27" s="182"/>
      <c r="M27" s="182"/>
      <c r="N27" s="182"/>
    </row>
  </sheetData>
  <sheetProtection/>
  <mergeCells count="34">
    <mergeCell ref="A26:N26"/>
    <mergeCell ref="A27:N27"/>
    <mergeCell ref="B1:N4"/>
    <mergeCell ref="F16:H17"/>
    <mergeCell ref="F19:H19"/>
    <mergeCell ref="I19:N19"/>
    <mergeCell ref="A22:N22"/>
    <mergeCell ref="A23:N23"/>
    <mergeCell ref="A24:N24"/>
    <mergeCell ref="A25:N25"/>
    <mergeCell ref="F15:N15"/>
    <mergeCell ref="J16:L16"/>
    <mergeCell ref="J17:L17"/>
    <mergeCell ref="F18:H18"/>
    <mergeCell ref="J18:K18"/>
    <mergeCell ref="M18:N18"/>
    <mergeCell ref="F13:H13"/>
    <mergeCell ref="I13:K13"/>
    <mergeCell ref="L13:N13"/>
    <mergeCell ref="F14:H14"/>
    <mergeCell ref="I14:K14"/>
    <mergeCell ref="L14:N14"/>
    <mergeCell ref="F10:H10"/>
    <mergeCell ref="I10:N10"/>
    <mergeCell ref="F11:N11"/>
    <mergeCell ref="A12:E12"/>
    <mergeCell ref="F12:H12"/>
    <mergeCell ref="I12:N12"/>
    <mergeCell ref="A6:E6"/>
    <mergeCell ref="F6:N6"/>
    <mergeCell ref="F8:H8"/>
    <mergeCell ref="I8:N8"/>
    <mergeCell ref="F9:H9"/>
    <mergeCell ref="I9:N9"/>
  </mergeCells>
  <hyperlinks>
    <hyperlink ref="M18" r:id="rId1" display="www.cascinabarosi.it"/>
  </hyperlinks>
  <printOptions/>
  <pageMargins left="0.4330708661417323" right="0.4330708661417323" top="0.5118110236220472" bottom="0.3937007874015748" header="0.31496062992125984" footer="0.31496062992125984"/>
  <pageSetup fitToHeight="1" fitToWidth="1" horizontalDpi="600" verticalDpi="600" orientation="landscape" paperSize="9" scale="96"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1" sqref="A1:K17"/>
    </sheetView>
  </sheetViews>
  <sheetFormatPr defaultColWidth="9.140625" defaultRowHeight="15"/>
  <cols>
    <col min="1" max="11" width="12.421875" style="108" customWidth="1"/>
    <col min="12" max="12" width="9.140625" style="108" bestFit="1" customWidth="1"/>
    <col min="13" max="13" width="20.421875" style="108" customWidth="1"/>
    <col min="14" max="16384" width="9.140625" style="108" customWidth="1"/>
  </cols>
  <sheetData>
    <row r="1" spans="1:11" ht="21" customHeight="1">
      <c r="A1" s="143" t="s">
        <v>24</v>
      </c>
      <c r="B1" s="144"/>
      <c r="C1" s="194"/>
      <c r="D1" s="195" t="s">
        <v>25</v>
      </c>
      <c r="E1" s="195"/>
      <c r="F1" s="195"/>
      <c r="G1" s="195"/>
      <c r="H1" s="195"/>
      <c r="I1" s="195"/>
      <c r="J1" s="195"/>
      <c r="K1" s="196"/>
    </row>
    <row r="2" spans="1:11" ht="21" customHeight="1">
      <c r="A2" s="56"/>
      <c r="B2" s="42"/>
      <c r="C2" s="41"/>
      <c r="D2" s="197" t="s">
        <v>26</v>
      </c>
      <c r="E2" s="197"/>
      <c r="F2" s="197"/>
      <c r="G2" s="198"/>
      <c r="H2" s="114" t="s">
        <v>27</v>
      </c>
      <c r="I2" s="199">
        <v>280</v>
      </c>
      <c r="J2" s="200"/>
      <c r="K2" s="201"/>
    </row>
    <row r="3" spans="1:14" ht="21" customHeight="1">
      <c r="A3" s="56"/>
      <c r="B3" s="42"/>
      <c r="C3" s="41"/>
      <c r="D3" s="202" t="s">
        <v>28</v>
      </c>
      <c r="E3" s="202"/>
      <c r="F3" s="202"/>
      <c r="G3" s="202"/>
      <c r="H3" s="111" t="s">
        <v>29</v>
      </c>
      <c r="I3" s="162" t="s">
        <v>147</v>
      </c>
      <c r="J3" s="203"/>
      <c r="K3" s="204"/>
      <c r="N3" s="110"/>
    </row>
    <row r="4" spans="1:11" ht="21" customHeight="1">
      <c r="A4" s="56"/>
      <c r="B4" s="42"/>
      <c r="C4" s="41"/>
      <c r="D4" s="208" t="s">
        <v>30</v>
      </c>
      <c r="E4" s="208"/>
      <c r="F4" s="208"/>
      <c r="G4" s="213"/>
      <c r="H4" s="112" t="s">
        <v>31</v>
      </c>
      <c r="I4" s="115" t="s">
        <v>32</v>
      </c>
      <c r="J4" s="206">
        <v>460299</v>
      </c>
      <c r="K4" s="207"/>
    </row>
    <row r="5" spans="1:11" ht="21" customHeight="1">
      <c r="A5" s="56"/>
      <c r="B5" s="42"/>
      <c r="C5" s="41"/>
      <c r="D5" s="214"/>
      <c r="E5" s="214"/>
      <c r="F5" s="214"/>
      <c r="G5" s="215"/>
      <c r="H5" s="109" t="s">
        <v>33</v>
      </c>
      <c r="I5" s="113" t="s">
        <v>32</v>
      </c>
      <c r="J5" s="206">
        <v>507055</v>
      </c>
      <c r="K5" s="207"/>
    </row>
    <row r="6" spans="1:13" ht="21" customHeight="1">
      <c r="A6" s="56"/>
      <c r="B6" s="42"/>
      <c r="C6" s="41"/>
      <c r="D6" s="214"/>
      <c r="E6" s="214"/>
      <c r="F6" s="214"/>
      <c r="G6" s="215"/>
      <c r="H6" s="109" t="s">
        <v>34</v>
      </c>
      <c r="I6" s="113" t="s">
        <v>32</v>
      </c>
      <c r="J6" s="206">
        <v>494282</v>
      </c>
      <c r="K6" s="207"/>
      <c r="M6" t="s">
        <v>150</v>
      </c>
    </row>
    <row r="7" spans="1:14" ht="21" customHeight="1">
      <c r="A7" s="56"/>
      <c r="B7" s="42"/>
      <c r="C7" s="41"/>
      <c r="D7" s="216"/>
      <c r="E7" s="216"/>
      <c r="F7" s="216"/>
      <c r="G7" s="217"/>
      <c r="H7" s="117" t="s">
        <v>35</v>
      </c>
      <c r="I7" s="116" t="s">
        <v>32</v>
      </c>
      <c r="J7" s="206">
        <v>486749</v>
      </c>
      <c r="K7" s="207"/>
      <c r="M7" s="122">
        <f>J4+J5+J6+J7</f>
        <v>1948385</v>
      </c>
      <c r="N7" t="s">
        <v>151</v>
      </c>
    </row>
    <row r="8" spans="1:14" ht="36" customHeight="1">
      <c r="A8" s="56"/>
      <c r="B8" s="42"/>
      <c r="C8" s="41"/>
      <c r="D8" s="208" t="s">
        <v>36</v>
      </c>
      <c r="E8" s="208"/>
      <c r="F8" s="208"/>
      <c r="G8" s="209"/>
      <c r="H8" s="210">
        <v>0.069</v>
      </c>
      <c r="I8" s="211"/>
      <c r="J8" s="211"/>
      <c r="K8" s="212"/>
      <c r="M8" s="123">
        <v>2093764</v>
      </c>
      <c r="N8" t="s">
        <v>152</v>
      </c>
    </row>
    <row r="9" spans="1:14" ht="36" customHeight="1">
      <c r="A9" s="56"/>
      <c r="B9" s="42"/>
      <c r="C9" s="41"/>
      <c r="D9" s="209" t="s">
        <v>37</v>
      </c>
      <c r="E9" s="209"/>
      <c r="F9" s="209"/>
      <c r="G9" s="200"/>
      <c r="H9" s="218" t="s">
        <v>148</v>
      </c>
      <c r="I9" s="219"/>
      <c r="J9" s="219"/>
      <c r="K9" s="220"/>
      <c r="M9" s="124">
        <f>(M8-M7)/M8</f>
        <v>0.06943428199166668</v>
      </c>
      <c r="N9" t="s">
        <v>153</v>
      </c>
    </row>
    <row r="10" spans="1:14" ht="36" customHeight="1">
      <c r="A10" s="58"/>
      <c r="B10" s="44"/>
      <c r="C10" s="55"/>
      <c r="D10" s="221" t="s">
        <v>38</v>
      </c>
      <c r="E10" s="221"/>
      <c r="F10" s="221"/>
      <c r="G10" s="221"/>
      <c r="H10" s="222" t="s">
        <v>149</v>
      </c>
      <c r="I10" s="223"/>
      <c r="J10" s="223"/>
      <c r="K10" s="224"/>
      <c r="M10" s="122">
        <f>M8-M7</f>
        <v>145379</v>
      </c>
      <c r="N10" s="142" t="s">
        <v>199</v>
      </c>
    </row>
    <row r="11" spans="13:14" ht="15">
      <c r="M11" s="122">
        <f>M10*0.28</f>
        <v>40706.12</v>
      </c>
      <c r="N11" s="142" t="s">
        <v>200</v>
      </c>
    </row>
    <row r="12" spans="1:11" ht="15">
      <c r="A12" s="205" t="s">
        <v>39</v>
      </c>
      <c r="B12" s="205"/>
      <c r="C12" s="205"/>
      <c r="D12" s="205"/>
      <c r="E12" s="205"/>
      <c r="F12" s="205"/>
      <c r="G12" s="205"/>
      <c r="H12" s="205"/>
      <c r="I12" s="205"/>
      <c r="J12" s="205"/>
      <c r="K12" s="205"/>
    </row>
    <row r="13" spans="1:11" ht="15.75" customHeight="1">
      <c r="A13" s="205" t="s">
        <v>40</v>
      </c>
      <c r="B13" s="205"/>
      <c r="C13" s="205"/>
      <c r="D13" s="205"/>
      <c r="E13" s="205"/>
      <c r="F13" s="205"/>
      <c r="G13" s="205"/>
      <c r="H13" s="205"/>
      <c r="I13" s="205"/>
      <c r="J13" s="205"/>
      <c r="K13" s="205"/>
    </row>
    <row r="14" spans="1:11" ht="15">
      <c r="A14" s="205" t="s">
        <v>41</v>
      </c>
      <c r="B14" s="205"/>
      <c r="C14" s="205"/>
      <c r="D14" s="205"/>
      <c r="E14" s="205"/>
      <c r="F14" s="205"/>
      <c r="G14" s="205"/>
      <c r="H14" s="205"/>
      <c r="I14" s="205"/>
      <c r="J14" s="205"/>
      <c r="K14" s="205"/>
    </row>
    <row r="15" spans="1:11" ht="30.75" customHeight="1">
      <c r="A15" s="205" t="s">
        <v>42</v>
      </c>
      <c r="B15" s="205"/>
      <c r="C15" s="205"/>
      <c r="D15" s="205"/>
      <c r="E15" s="205"/>
      <c r="F15" s="205"/>
      <c r="G15" s="205"/>
      <c r="H15" s="205"/>
      <c r="I15" s="205"/>
      <c r="J15" s="205"/>
      <c r="K15" s="205"/>
    </row>
    <row r="16" spans="1:11" ht="46.5" customHeight="1">
      <c r="A16" s="205" t="s">
        <v>43</v>
      </c>
      <c r="B16" s="205"/>
      <c r="C16" s="205"/>
      <c r="D16" s="205"/>
      <c r="E16" s="205"/>
      <c r="F16" s="205"/>
      <c r="G16" s="205"/>
      <c r="H16" s="205"/>
      <c r="I16" s="205"/>
      <c r="J16" s="205"/>
      <c r="K16" s="205"/>
    </row>
    <row r="17" spans="1:11" ht="18" customHeight="1">
      <c r="A17" s="205" t="s">
        <v>44</v>
      </c>
      <c r="B17" s="205"/>
      <c r="C17" s="205"/>
      <c r="D17" s="205"/>
      <c r="E17" s="205"/>
      <c r="F17" s="205"/>
      <c r="G17" s="205"/>
      <c r="H17" s="205"/>
      <c r="I17" s="205"/>
      <c r="J17" s="205"/>
      <c r="K17" s="205"/>
    </row>
  </sheetData>
  <sheetProtection/>
  <mergeCells count="23">
    <mergeCell ref="A14:K14"/>
    <mergeCell ref="A15:K15"/>
    <mergeCell ref="A16:K16"/>
    <mergeCell ref="A17:K17"/>
    <mergeCell ref="D4:G7"/>
    <mergeCell ref="D9:G9"/>
    <mergeCell ref="H9:K9"/>
    <mergeCell ref="D10:G10"/>
    <mergeCell ref="H10:K10"/>
    <mergeCell ref="A12:K12"/>
    <mergeCell ref="A13:K13"/>
    <mergeCell ref="J4:K4"/>
    <mergeCell ref="J5:K5"/>
    <mergeCell ref="J6:K6"/>
    <mergeCell ref="J7:K7"/>
    <mergeCell ref="D8:G8"/>
    <mergeCell ref="H8:K8"/>
    <mergeCell ref="A1:C1"/>
    <mergeCell ref="D1:K1"/>
    <mergeCell ref="D2:G2"/>
    <mergeCell ref="I2:K2"/>
    <mergeCell ref="D3:G3"/>
    <mergeCell ref="I3:K3"/>
  </mergeCells>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L22"/>
    </sheetView>
  </sheetViews>
  <sheetFormatPr defaultColWidth="9.140625" defaultRowHeight="15"/>
  <cols>
    <col min="1" max="12" width="10.7109375" style="0" customWidth="1"/>
  </cols>
  <sheetData>
    <row r="1" spans="1:12" ht="15">
      <c r="A1" s="229" t="s">
        <v>45</v>
      </c>
      <c r="B1" s="230"/>
      <c r="C1" s="231"/>
      <c r="D1" s="232" t="s">
        <v>46</v>
      </c>
      <c r="E1" s="232"/>
      <c r="F1" s="232"/>
      <c r="G1" s="232"/>
      <c r="H1" s="232"/>
      <c r="I1" s="232"/>
      <c r="J1" s="232"/>
      <c r="K1" s="232"/>
      <c r="L1" s="30"/>
    </row>
    <row r="2" spans="1:12" ht="30">
      <c r="A2" s="59"/>
      <c r="B2" s="60"/>
      <c r="C2" s="60"/>
      <c r="D2" s="233" t="s">
        <v>47</v>
      </c>
      <c r="E2" s="233"/>
      <c r="F2" s="233"/>
      <c r="G2" s="233"/>
      <c r="H2" s="233"/>
      <c r="I2" s="120" t="s">
        <v>48</v>
      </c>
      <c r="J2" s="121" t="s">
        <v>49</v>
      </c>
      <c r="K2" s="36" t="s">
        <v>50</v>
      </c>
      <c r="L2" s="33" t="s">
        <v>51</v>
      </c>
    </row>
    <row r="3" spans="1:15" ht="32.25">
      <c r="A3" s="61"/>
      <c r="B3" s="62"/>
      <c r="C3" s="62"/>
      <c r="D3" s="234" t="s">
        <v>52</v>
      </c>
      <c r="E3" s="235"/>
      <c r="F3" s="3" t="s">
        <v>17</v>
      </c>
      <c r="G3" s="3" t="s">
        <v>53</v>
      </c>
      <c r="H3" s="3" t="s">
        <v>54</v>
      </c>
      <c r="I3" s="3" t="s">
        <v>53</v>
      </c>
      <c r="J3" s="3"/>
      <c r="K3" s="3" t="s">
        <v>55</v>
      </c>
      <c r="L3" s="25" t="s">
        <v>56</v>
      </c>
      <c r="O3">
        <f>J4*K4+J5*K5</f>
        <v>685860</v>
      </c>
    </row>
    <row r="4" spans="1:13" ht="30">
      <c r="A4" s="61"/>
      <c r="B4" s="62"/>
      <c r="C4" s="62"/>
      <c r="D4" s="127" t="s">
        <v>180</v>
      </c>
      <c r="E4" s="8"/>
      <c r="F4" s="3">
        <v>44</v>
      </c>
      <c r="G4" s="3">
        <f>44*64</f>
        <v>2816</v>
      </c>
      <c r="H4" s="3">
        <f>G4/F4</f>
        <v>64</v>
      </c>
      <c r="I4" s="3"/>
      <c r="J4" s="3">
        <f>I4+G4</f>
        <v>2816</v>
      </c>
      <c r="K4" s="3">
        <v>210</v>
      </c>
      <c r="L4" s="26"/>
      <c r="M4">
        <v>7</v>
      </c>
    </row>
    <row r="5" spans="1:14" ht="15">
      <c r="A5" s="61"/>
      <c r="B5" s="62"/>
      <c r="C5" s="62"/>
      <c r="D5" s="127" t="s">
        <v>181</v>
      </c>
      <c r="E5" s="8"/>
      <c r="F5" s="3">
        <v>21</v>
      </c>
      <c r="G5" s="3">
        <f>21*30</f>
        <v>630</v>
      </c>
      <c r="H5" s="3">
        <f>G5/F5</f>
        <v>30</v>
      </c>
      <c r="I5" s="3"/>
      <c r="J5" s="3">
        <f>I5+G5</f>
        <v>630</v>
      </c>
      <c r="K5" s="3">
        <v>150</v>
      </c>
      <c r="L5" s="26"/>
      <c r="M5">
        <v>4</v>
      </c>
      <c r="N5">
        <f>G5*40+2535*70</f>
        <v>202650</v>
      </c>
    </row>
    <row r="6" spans="1:12" ht="15">
      <c r="A6" s="61"/>
      <c r="B6" s="62"/>
      <c r="C6" s="62"/>
      <c r="D6" s="7"/>
      <c r="E6" s="8"/>
      <c r="F6" s="3"/>
      <c r="G6" s="3"/>
      <c r="H6" s="3" t="e">
        <f>G6/F6</f>
        <v>#DIV/0!</v>
      </c>
      <c r="I6" s="3"/>
      <c r="J6" s="3">
        <f>I6+G6</f>
        <v>0</v>
      </c>
      <c r="K6" s="3"/>
      <c r="L6" s="26"/>
    </row>
    <row r="7" spans="1:12" ht="15">
      <c r="A7" s="61"/>
      <c r="B7" s="62"/>
      <c r="C7" s="62"/>
      <c r="D7" s="7"/>
      <c r="E7" s="8"/>
      <c r="F7" s="3"/>
      <c r="G7" s="3"/>
      <c r="H7" s="3" t="e">
        <f>G7/F7</f>
        <v>#DIV/0!</v>
      </c>
      <c r="I7" s="3"/>
      <c r="J7" s="3">
        <f>I7+G7</f>
        <v>0</v>
      </c>
      <c r="K7" s="3"/>
      <c r="L7" s="26"/>
    </row>
    <row r="8" spans="1:12" ht="32.25">
      <c r="A8" s="61"/>
      <c r="B8" s="62"/>
      <c r="C8" s="62"/>
      <c r="D8" s="236" t="s">
        <v>57</v>
      </c>
      <c r="E8" s="237"/>
      <c r="F8" s="2" t="s">
        <v>58</v>
      </c>
      <c r="G8" s="2" t="s">
        <v>53</v>
      </c>
      <c r="H8" s="2" t="s">
        <v>59</v>
      </c>
      <c r="I8" s="2" t="s">
        <v>53</v>
      </c>
      <c r="J8" s="2"/>
      <c r="K8" s="2" t="s">
        <v>55</v>
      </c>
      <c r="L8" s="118" t="s">
        <v>56</v>
      </c>
    </row>
    <row r="9" spans="1:12" ht="15">
      <c r="A9" s="16"/>
      <c r="B9" s="11"/>
      <c r="C9" s="11"/>
      <c r="D9" s="225" t="s">
        <v>163</v>
      </c>
      <c r="E9" s="226"/>
      <c r="F9" s="29">
        <v>400</v>
      </c>
      <c r="G9" s="29">
        <v>7900</v>
      </c>
      <c r="H9" s="2"/>
      <c r="I9" s="2"/>
      <c r="J9" s="2">
        <f>I9+G9</f>
        <v>7900</v>
      </c>
      <c r="K9" s="2">
        <v>40</v>
      </c>
      <c r="L9" s="27"/>
    </row>
    <row r="10" spans="1:12" ht="15">
      <c r="A10" s="16"/>
      <c r="B10" s="11"/>
      <c r="C10" s="11"/>
      <c r="D10" s="225" t="s">
        <v>164</v>
      </c>
      <c r="E10" s="226"/>
      <c r="F10" s="29">
        <v>400</v>
      </c>
      <c r="G10" s="29">
        <v>780</v>
      </c>
      <c r="H10" s="2"/>
      <c r="I10" s="2"/>
      <c r="J10" s="2">
        <f>I10+G10</f>
        <v>780</v>
      </c>
      <c r="K10" s="2">
        <v>60</v>
      </c>
      <c r="L10" s="27"/>
    </row>
    <row r="11" spans="1:12" ht="15">
      <c r="A11" s="16"/>
      <c r="B11" s="11"/>
      <c r="C11" s="11"/>
      <c r="D11" s="225" t="s">
        <v>60</v>
      </c>
      <c r="E11" s="226"/>
      <c r="F11" s="29"/>
      <c r="G11" s="29"/>
      <c r="H11" s="2"/>
      <c r="I11" s="2"/>
      <c r="J11" s="2">
        <f>I11+G11</f>
        <v>0</v>
      </c>
      <c r="K11" s="2"/>
      <c r="L11" s="27"/>
    </row>
    <row r="12" spans="1:12" ht="15">
      <c r="A12" s="16"/>
      <c r="B12" s="11"/>
      <c r="C12" s="11"/>
      <c r="D12" s="225" t="s">
        <v>61</v>
      </c>
      <c r="E12" s="226"/>
      <c r="F12" s="29"/>
      <c r="G12" s="29"/>
      <c r="H12" s="2"/>
      <c r="I12" s="2"/>
      <c r="J12" s="2">
        <f>I12+G12</f>
        <v>0</v>
      </c>
      <c r="K12" s="2"/>
      <c r="L12" s="27"/>
    </row>
    <row r="13" spans="1:12" ht="32.25">
      <c r="A13" s="16"/>
      <c r="B13" s="11"/>
      <c r="C13" s="11"/>
      <c r="D13" s="227" t="s">
        <v>62</v>
      </c>
      <c r="E13" s="228"/>
      <c r="F13" s="34"/>
      <c r="G13" s="4" t="s">
        <v>53</v>
      </c>
      <c r="H13" s="34"/>
      <c r="I13" s="4" t="s">
        <v>53</v>
      </c>
      <c r="J13" s="4"/>
      <c r="K13" s="4" t="s">
        <v>55</v>
      </c>
      <c r="L13" s="119" t="s">
        <v>56</v>
      </c>
    </row>
    <row r="14" spans="1:12" ht="15">
      <c r="A14" s="16"/>
      <c r="B14" s="11"/>
      <c r="C14" s="11"/>
      <c r="D14" s="5"/>
      <c r="E14" s="6"/>
      <c r="F14" s="34"/>
      <c r="G14" s="4"/>
      <c r="H14" s="34"/>
      <c r="I14" s="4"/>
      <c r="J14" s="4">
        <f aca="true" t="shared" si="0" ref="J14:J19">I14+G14</f>
        <v>0</v>
      </c>
      <c r="K14" s="4"/>
      <c r="L14" s="28"/>
    </row>
    <row r="15" spans="1:12" ht="15">
      <c r="A15" s="16"/>
      <c r="B15" s="11"/>
      <c r="C15" s="11"/>
      <c r="D15" s="5"/>
      <c r="E15" s="6"/>
      <c r="F15" s="34"/>
      <c r="G15" s="4"/>
      <c r="H15" s="34"/>
      <c r="I15" s="4"/>
      <c r="J15" s="4">
        <f t="shared" si="0"/>
        <v>0</v>
      </c>
      <c r="K15" s="4"/>
      <c r="L15" s="28"/>
    </row>
    <row r="16" spans="1:12" ht="15">
      <c r="A16" s="16"/>
      <c r="B16" s="11"/>
      <c r="C16" s="11"/>
      <c r="D16" s="5"/>
      <c r="E16" s="6"/>
      <c r="F16" s="34"/>
      <c r="G16" s="4"/>
      <c r="H16" s="34"/>
      <c r="I16" s="4"/>
      <c r="J16" s="4">
        <f t="shared" si="0"/>
        <v>0</v>
      </c>
      <c r="K16" s="4"/>
      <c r="L16" s="28"/>
    </row>
    <row r="17" spans="1:12" ht="15">
      <c r="A17" s="16"/>
      <c r="B17" s="11"/>
      <c r="C17" s="11"/>
      <c r="D17" s="5"/>
      <c r="E17" s="6"/>
      <c r="F17" s="34"/>
      <c r="G17" s="4"/>
      <c r="H17" s="34"/>
      <c r="I17" s="4"/>
      <c r="J17" s="4">
        <f t="shared" si="0"/>
        <v>0</v>
      </c>
      <c r="K17" s="4"/>
      <c r="L17" s="28"/>
    </row>
    <row r="18" spans="1:12" ht="15">
      <c r="A18" s="16"/>
      <c r="B18" s="11"/>
      <c r="C18" s="11"/>
      <c r="D18" s="5"/>
      <c r="E18" s="6"/>
      <c r="F18" s="34"/>
      <c r="G18" s="4"/>
      <c r="H18" s="34"/>
      <c r="I18" s="4"/>
      <c r="J18" s="4">
        <f t="shared" si="0"/>
        <v>0</v>
      </c>
      <c r="K18" s="4"/>
      <c r="L18" s="28"/>
    </row>
    <row r="19" spans="1:12" ht="15">
      <c r="A19" s="19"/>
      <c r="B19" s="13"/>
      <c r="C19" s="13"/>
      <c r="D19" s="68"/>
      <c r="E19" s="69"/>
      <c r="F19" s="70"/>
      <c r="G19" s="71"/>
      <c r="H19" s="70"/>
      <c r="I19" s="71"/>
      <c r="J19" s="71">
        <f t="shared" si="0"/>
        <v>0</v>
      </c>
      <c r="K19" s="71"/>
      <c r="L19" s="72"/>
    </row>
    <row r="21" ht="15">
      <c r="A21" s="37" t="s">
        <v>63</v>
      </c>
    </row>
    <row r="22" ht="15">
      <c r="A22" s="37" t="s">
        <v>64</v>
      </c>
    </row>
  </sheetData>
  <sheetProtection/>
  <mergeCells count="10">
    <mergeCell ref="D10:E10"/>
    <mergeCell ref="D11:E11"/>
    <mergeCell ref="D12:E12"/>
    <mergeCell ref="D13:E13"/>
    <mergeCell ref="A1:C1"/>
    <mergeCell ref="D1:K1"/>
    <mergeCell ref="D2:H2"/>
    <mergeCell ref="D3:E3"/>
    <mergeCell ref="D8:E8"/>
    <mergeCell ref="D9:E9"/>
  </mergeCells>
  <printOptions horizontalCentered="1" verticalCentered="1"/>
  <pageMargins left="0" right="0" top="0"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A1" sqref="A1:L23"/>
    </sheetView>
  </sheetViews>
  <sheetFormatPr defaultColWidth="9.140625" defaultRowHeight="15"/>
  <cols>
    <col min="1" max="12" width="10.7109375" style="0" customWidth="1"/>
  </cols>
  <sheetData>
    <row r="1" spans="1:12" ht="21" customHeight="1">
      <c r="A1" s="261" t="s">
        <v>65</v>
      </c>
      <c r="B1" s="262"/>
      <c r="C1" s="262"/>
      <c r="D1" s="262"/>
      <c r="E1" s="238" t="s">
        <v>66</v>
      </c>
      <c r="F1" s="239"/>
      <c r="G1" s="239"/>
      <c r="H1" s="239"/>
      <c r="I1" s="239"/>
      <c r="J1" s="239"/>
      <c r="K1" s="239"/>
      <c r="L1" s="240"/>
    </row>
    <row r="2" spans="1:12" ht="21" customHeight="1">
      <c r="A2" s="263"/>
      <c r="B2" s="264"/>
      <c r="C2" s="264"/>
      <c r="D2" s="264"/>
      <c r="E2" s="241" t="s">
        <v>67</v>
      </c>
      <c r="F2" s="242"/>
      <c r="G2" s="242"/>
      <c r="H2" s="242"/>
      <c r="I2" s="242"/>
      <c r="J2" s="242"/>
      <c r="K2" s="242"/>
      <c r="L2" s="243"/>
    </row>
    <row r="3" spans="1:12" ht="30" customHeight="1">
      <c r="A3" s="56"/>
      <c r="B3" s="42"/>
      <c r="C3" s="42"/>
      <c r="D3" s="42"/>
      <c r="E3" s="244"/>
      <c r="F3" s="245"/>
      <c r="G3" s="245"/>
      <c r="H3" s="245"/>
      <c r="I3" s="245"/>
      <c r="J3" s="245"/>
      <c r="K3" s="245"/>
      <c r="L3" s="246"/>
    </row>
    <row r="4" spans="1:12" ht="21" customHeight="1">
      <c r="A4" s="56"/>
      <c r="B4" s="42"/>
      <c r="C4" s="42"/>
      <c r="D4" s="42"/>
      <c r="E4" s="241" t="s">
        <v>68</v>
      </c>
      <c r="F4" s="242"/>
      <c r="G4" s="242"/>
      <c r="H4" s="242"/>
      <c r="I4" s="242"/>
      <c r="J4" s="242"/>
      <c r="K4" s="242"/>
      <c r="L4" s="243"/>
    </row>
    <row r="5" spans="1:12" ht="39.75" customHeight="1">
      <c r="A5" s="56"/>
      <c r="B5" s="42"/>
      <c r="C5" s="42"/>
      <c r="D5" s="42"/>
      <c r="E5" s="247"/>
      <c r="F5" s="248"/>
      <c r="G5" s="248"/>
      <c r="H5" s="248"/>
      <c r="I5" s="248"/>
      <c r="J5" s="248"/>
      <c r="K5" s="248"/>
      <c r="L5" s="249"/>
    </row>
    <row r="6" spans="1:12" ht="42" customHeight="1">
      <c r="A6" s="56"/>
      <c r="B6" s="42"/>
      <c r="C6" s="42"/>
      <c r="D6" s="42"/>
      <c r="E6" s="250" t="s">
        <v>154</v>
      </c>
      <c r="F6" s="242"/>
      <c r="G6" s="242"/>
      <c r="H6" s="242"/>
      <c r="I6" s="242"/>
      <c r="J6" s="242"/>
      <c r="K6" s="242"/>
      <c r="L6" s="243"/>
    </row>
    <row r="7" spans="1:12" ht="42" customHeight="1">
      <c r="A7" s="56"/>
      <c r="B7" s="42"/>
      <c r="C7" s="42"/>
      <c r="D7" s="42"/>
      <c r="E7" s="250" t="s">
        <v>155</v>
      </c>
      <c r="F7" s="242"/>
      <c r="G7" s="242"/>
      <c r="H7" s="242"/>
      <c r="I7" s="242"/>
      <c r="J7" s="242"/>
      <c r="K7" s="242"/>
      <c r="L7" s="243"/>
    </row>
    <row r="8" spans="1:12" ht="42" customHeight="1">
      <c r="A8" s="56"/>
      <c r="B8" s="42"/>
      <c r="C8" s="42"/>
      <c r="D8" s="42"/>
      <c r="E8" s="250" t="s">
        <v>156</v>
      </c>
      <c r="F8" s="242"/>
      <c r="G8" s="242"/>
      <c r="H8" s="242"/>
      <c r="I8" s="242"/>
      <c r="J8" s="242"/>
      <c r="K8" s="242"/>
      <c r="L8" s="243"/>
    </row>
    <row r="9" spans="1:12" ht="21" customHeight="1">
      <c r="A9" s="57"/>
      <c r="B9" s="43"/>
      <c r="C9" s="43"/>
      <c r="D9" s="43"/>
      <c r="E9" s="252" t="s">
        <v>157</v>
      </c>
      <c r="F9" s="253"/>
      <c r="G9" s="253"/>
      <c r="H9" s="253"/>
      <c r="I9" s="253"/>
      <c r="J9" s="253"/>
      <c r="K9" s="253"/>
      <c r="L9" s="254"/>
    </row>
    <row r="10" spans="1:12" ht="21" customHeight="1">
      <c r="A10" s="57"/>
      <c r="B10" s="43"/>
      <c r="C10" s="43"/>
      <c r="D10" s="43"/>
      <c r="E10" s="255" t="s">
        <v>158</v>
      </c>
      <c r="F10" s="256"/>
      <c r="G10" s="256"/>
      <c r="H10" s="256"/>
      <c r="I10" s="256"/>
      <c r="J10" s="256"/>
      <c r="K10" s="256"/>
      <c r="L10" s="257"/>
    </row>
    <row r="11" spans="1:12" ht="30" customHeight="1">
      <c r="A11" s="57"/>
      <c r="B11" s="43"/>
      <c r="C11" s="43"/>
      <c r="D11" s="43"/>
      <c r="E11" s="244"/>
      <c r="F11" s="245"/>
      <c r="G11" s="245"/>
      <c r="H11" s="245"/>
      <c r="I11" s="245"/>
      <c r="J11" s="245"/>
      <c r="K11" s="245"/>
      <c r="L11" s="246"/>
    </row>
    <row r="12" spans="1:12" ht="60" customHeight="1">
      <c r="A12" s="56"/>
      <c r="B12" s="42"/>
      <c r="C12" s="42"/>
      <c r="D12" s="42"/>
      <c r="E12" s="258" t="s">
        <v>159</v>
      </c>
      <c r="F12" s="259"/>
      <c r="G12" s="259"/>
      <c r="H12" s="259"/>
      <c r="I12" s="259"/>
      <c r="J12" s="259"/>
      <c r="K12" s="259"/>
      <c r="L12" s="260"/>
    </row>
    <row r="13" spans="1:12" ht="36" customHeight="1">
      <c r="A13" s="56"/>
      <c r="B13" s="42"/>
      <c r="C13" s="42"/>
      <c r="D13" s="42"/>
      <c r="E13" s="265" t="s">
        <v>160</v>
      </c>
      <c r="F13" s="266"/>
      <c r="G13" s="266"/>
      <c r="H13" s="266"/>
      <c r="I13" s="266"/>
      <c r="J13" s="266"/>
      <c r="K13" s="266"/>
      <c r="L13" s="267"/>
    </row>
    <row r="14" spans="1:12" ht="36" customHeight="1">
      <c r="A14" s="56"/>
      <c r="B14" s="42"/>
      <c r="C14" s="42"/>
      <c r="D14" s="42"/>
      <c r="E14" s="268" t="s">
        <v>161</v>
      </c>
      <c r="F14" s="269"/>
      <c r="G14" s="269"/>
      <c r="H14" s="269"/>
      <c r="I14" s="269"/>
      <c r="J14" s="269"/>
      <c r="K14" s="269"/>
      <c r="L14" s="270"/>
    </row>
    <row r="15" spans="1:12" ht="36" customHeight="1">
      <c r="A15" s="58"/>
      <c r="B15" s="44"/>
      <c r="C15" s="44"/>
      <c r="D15" s="44"/>
      <c r="E15" s="271" t="s">
        <v>162</v>
      </c>
      <c r="F15" s="272"/>
      <c r="G15" s="272"/>
      <c r="H15" s="272"/>
      <c r="I15" s="272"/>
      <c r="J15" s="272"/>
      <c r="K15" s="272"/>
      <c r="L15" s="273"/>
    </row>
    <row r="16" spans="1:12" ht="15">
      <c r="A16" s="251" t="s">
        <v>69</v>
      </c>
      <c r="B16" s="251"/>
      <c r="C16" s="251"/>
      <c r="D16" s="251"/>
      <c r="E16" s="251"/>
      <c r="F16" s="251"/>
      <c r="G16" s="251"/>
      <c r="H16" s="251"/>
      <c r="I16" s="251"/>
      <c r="J16" s="251"/>
      <c r="K16" s="251"/>
      <c r="L16" s="251"/>
    </row>
    <row r="17" spans="1:12" ht="15">
      <c r="A17" s="251" t="s">
        <v>70</v>
      </c>
      <c r="B17" s="251"/>
      <c r="C17" s="251"/>
      <c r="D17" s="251"/>
      <c r="E17" s="251"/>
      <c r="F17" s="251"/>
      <c r="G17" s="251"/>
      <c r="H17" s="251"/>
      <c r="I17" s="251"/>
      <c r="J17" s="251"/>
      <c r="K17" s="251"/>
      <c r="L17" s="251"/>
    </row>
    <row r="18" spans="1:12" ht="15">
      <c r="A18" s="251" t="s">
        <v>71</v>
      </c>
      <c r="B18" s="251"/>
      <c r="C18" s="251"/>
      <c r="D18" s="251"/>
      <c r="E18" s="251"/>
      <c r="F18" s="251"/>
      <c r="G18" s="251"/>
      <c r="H18" s="251"/>
      <c r="I18" s="251"/>
      <c r="J18" s="251"/>
      <c r="K18" s="251"/>
      <c r="L18" s="251"/>
    </row>
    <row r="19" spans="1:12" ht="15">
      <c r="A19" s="251" t="s">
        <v>72</v>
      </c>
      <c r="B19" s="251"/>
      <c r="C19" s="251"/>
      <c r="D19" s="251"/>
      <c r="E19" s="251"/>
      <c r="F19" s="251"/>
      <c r="G19" s="251"/>
      <c r="H19" s="251"/>
      <c r="I19" s="251"/>
      <c r="J19" s="251"/>
      <c r="K19" s="251"/>
      <c r="L19" s="251"/>
    </row>
    <row r="20" spans="1:12" ht="15">
      <c r="A20" s="251" t="s">
        <v>73</v>
      </c>
      <c r="B20" s="251"/>
      <c r="C20" s="251"/>
      <c r="D20" s="251"/>
      <c r="E20" s="251"/>
      <c r="F20" s="251"/>
      <c r="G20" s="251"/>
      <c r="H20" s="251"/>
      <c r="I20" s="251"/>
      <c r="J20" s="251"/>
      <c r="K20" s="251"/>
      <c r="L20" s="251"/>
    </row>
    <row r="21" spans="1:12" ht="15">
      <c r="A21" s="251" t="s">
        <v>74</v>
      </c>
      <c r="B21" s="251"/>
      <c r="C21" s="251"/>
      <c r="D21" s="251"/>
      <c r="E21" s="251"/>
      <c r="F21" s="251"/>
      <c r="G21" s="251"/>
      <c r="H21" s="251"/>
      <c r="I21" s="251"/>
      <c r="J21" s="251"/>
      <c r="K21" s="251"/>
      <c r="L21" s="251"/>
    </row>
    <row r="22" spans="1:12" ht="15">
      <c r="A22" s="251" t="s">
        <v>75</v>
      </c>
      <c r="B22" s="251"/>
      <c r="C22" s="251"/>
      <c r="D22" s="251"/>
      <c r="E22" s="251"/>
      <c r="F22" s="251"/>
      <c r="G22" s="251"/>
      <c r="H22" s="251"/>
      <c r="I22" s="251"/>
      <c r="J22" s="251"/>
      <c r="K22" s="251"/>
      <c r="L22" s="251"/>
    </row>
    <row r="23" spans="1:12" ht="15">
      <c r="A23" s="251" t="s">
        <v>76</v>
      </c>
      <c r="B23" s="251"/>
      <c r="C23" s="251"/>
      <c r="D23" s="251"/>
      <c r="E23" s="251"/>
      <c r="F23" s="251"/>
      <c r="G23" s="251"/>
      <c r="H23" s="251"/>
      <c r="I23" s="251"/>
      <c r="J23" s="251"/>
      <c r="K23" s="251"/>
      <c r="L23" s="251"/>
    </row>
    <row r="24" ht="15">
      <c r="A24" s="31"/>
    </row>
  </sheetData>
  <sheetProtection/>
  <mergeCells count="24">
    <mergeCell ref="A19:L19"/>
    <mergeCell ref="A20:L20"/>
    <mergeCell ref="A21:L21"/>
    <mergeCell ref="A22:L22"/>
    <mergeCell ref="A23:L23"/>
    <mergeCell ref="A1:D2"/>
    <mergeCell ref="E13:L13"/>
    <mergeCell ref="E14:L14"/>
    <mergeCell ref="E15:L15"/>
    <mergeCell ref="A16:L16"/>
    <mergeCell ref="A17:L17"/>
    <mergeCell ref="A18:L18"/>
    <mergeCell ref="E7:L7"/>
    <mergeCell ref="E8:L8"/>
    <mergeCell ref="E9:L9"/>
    <mergeCell ref="E10:L10"/>
    <mergeCell ref="E11:L11"/>
    <mergeCell ref="E12:L12"/>
    <mergeCell ref="E1:L1"/>
    <mergeCell ref="E2:L2"/>
    <mergeCell ref="E3:L3"/>
    <mergeCell ref="E4:L4"/>
    <mergeCell ref="E5:L5"/>
    <mergeCell ref="E6:L6"/>
  </mergeCells>
  <printOptions horizontalCentered="1" verticalCentered="1"/>
  <pageMargins left="0" right="0" top="0" bottom="0" header="0.5118110236220472" footer="0.5118110236220472"/>
  <pageSetup fitToHeight="1" fitToWidth="1" orientation="portrait" paperSize="9" scale="80"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R35"/>
  <sheetViews>
    <sheetView zoomScalePageLayoutView="0" workbookViewId="0" topLeftCell="A25">
      <selection activeCell="L35" sqref="A1:L35"/>
    </sheetView>
  </sheetViews>
  <sheetFormatPr defaultColWidth="9.140625" defaultRowHeight="15"/>
  <cols>
    <col min="1" max="12" width="10.7109375" style="0" customWidth="1"/>
  </cols>
  <sheetData>
    <row r="1" spans="1:12" ht="15">
      <c r="A1" s="261" t="s">
        <v>77</v>
      </c>
      <c r="B1" s="262"/>
      <c r="C1" s="274"/>
      <c r="D1" s="275" t="s">
        <v>66</v>
      </c>
      <c r="E1" s="275"/>
      <c r="F1" s="275"/>
      <c r="G1" s="275"/>
      <c r="H1" s="275"/>
      <c r="I1" s="275"/>
      <c r="J1" s="275"/>
      <c r="K1" s="275"/>
      <c r="L1" s="73"/>
    </row>
    <row r="2" spans="1:12" ht="15">
      <c r="A2" s="56"/>
      <c r="B2" s="42"/>
      <c r="C2" s="42"/>
      <c r="D2" s="276" t="s">
        <v>78</v>
      </c>
      <c r="E2" s="276"/>
      <c r="F2" s="276"/>
      <c r="G2" s="276"/>
      <c r="H2" s="45" t="s">
        <v>17</v>
      </c>
      <c r="I2" s="277" t="s">
        <v>79</v>
      </c>
      <c r="J2" s="277"/>
      <c r="K2" s="65"/>
      <c r="L2" s="39"/>
    </row>
    <row r="3" spans="1:12" ht="30" customHeight="1">
      <c r="A3" s="56"/>
      <c r="B3" s="42"/>
      <c r="C3" s="42"/>
      <c r="D3" s="278" t="s">
        <v>80</v>
      </c>
      <c r="E3" s="279"/>
      <c r="F3" s="279"/>
      <c r="G3" s="280"/>
      <c r="H3" s="80">
        <v>65</v>
      </c>
      <c r="I3" s="281">
        <v>0</v>
      </c>
      <c r="J3" s="281"/>
      <c r="K3" s="65" t="s">
        <v>17</v>
      </c>
      <c r="L3" s="41"/>
    </row>
    <row r="4" spans="1:12" ht="30" customHeight="1">
      <c r="A4" s="56"/>
      <c r="B4" s="42"/>
      <c r="C4" s="42"/>
      <c r="D4" s="282" t="s">
        <v>81</v>
      </c>
      <c r="E4" s="282"/>
      <c r="F4" s="282"/>
      <c r="G4" s="282"/>
      <c r="H4" s="80">
        <v>0</v>
      </c>
      <c r="I4" s="281">
        <v>0</v>
      </c>
      <c r="J4" s="281"/>
      <c r="K4" s="81" t="s">
        <v>17</v>
      </c>
      <c r="L4" s="41"/>
    </row>
    <row r="5" spans="1:12" ht="30" customHeight="1">
      <c r="A5" s="56"/>
      <c r="B5" s="42"/>
      <c r="C5" s="42"/>
      <c r="D5" s="282" t="s">
        <v>82</v>
      </c>
      <c r="E5" s="282"/>
      <c r="F5" s="282"/>
      <c r="G5" s="282"/>
      <c r="H5" s="46">
        <f>H4+H3</f>
        <v>65</v>
      </c>
      <c r="I5" s="281">
        <f>I4+I3</f>
        <v>0</v>
      </c>
      <c r="J5" s="281"/>
      <c r="K5" s="81" t="s">
        <v>83</v>
      </c>
      <c r="L5" s="41"/>
    </row>
    <row r="6" spans="1:12" ht="15">
      <c r="A6" s="56"/>
      <c r="B6" s="42"/>
      <c r="C6" s="42"/>
      <c r="D6" s="276" t="s">
        <v>84</v>
      </c>
      <c r="E6" s="276"/>
      <c r="F6" s="276"/>
      <c r="G6" s="276"/>
      <c r="H6" s="47" t="s">
        <v>85</v>
      </c>
      <c r="I6" s="43"/>
      <c r="J6" s="43"/>
      <c r="K6" s="42"/>
      <c r="L6" s="41"/>
    </row>
    <row r="7" spans="1:14" ht="15">
      <c r="A7" s="56"/>
      <c r="B7" s="42"/>
      <c r="C7" s="42"/>
      <c r="D7" s="283" t="s">
        <v>163</v>
      </c>
      <c r="E7" s="284"/>
      <c r="F7" s="284"/>
      <c r="G7" s="284"/>
      <c r="H7" s="47">
        <v>400</v>
      </c>
      <c r="I7" s="43"/>
      <c r="J7" s="43"/>
      <c r="K7" s="43"/>
      <c r="L7" s="41"/>
      <c r="N7" s="129" t="s">
        <v>183</v>
      </c>
    </row>
    <row r="8" spans="1:18" ht="17.25" customHeight="1">
      <c r="A8" s="56"/>
      <c r="B8" s="42"/>
      <c r="C8" s="42"/>
      <c r="D8" s="329" t="s">
        <v>164</v>
      </c>
      <c r="E8" s="330"/>
      <c r="F8" s="330"/>
      <c r="G8" s="331"/>
      <c r="H8" s="47">
        <v>400</v>
      </c>
      <c r="I8" s="43"/>
      <c r="J8" s="43"/>
      <c r="K8" s="43"/>
      <c r="L8" s="41"/>
      <c r="N8" s="140" t="s">
        <v>196</v>
      </c>
      <c r="O8" s="130"/>
      <c r="P8" s="130"/>
      <c r="Q8" s="130"/>
      <c r="R8" s="131"/>
    </row>
    <row r="9" spans="1:18" ht="15">
      <c r="A9" s="56"/>
      <c r="B9" s="42"/>
      <c r="C9" s="42"/>
      <c r="D9" s="284" t="s">
        <v>60</v>
      </c>
      <c r="E9" s="284"/>
      <c r="F9" s="284"/>
      <c r="G9" s="284"/>
      <c r="H9" s="47">
        <f>'pag. 3'!F11</f>
        <v>0</v>
      </c>
      <c r="I9" s="43"/>
      <c r="J9" s="43"/>
      <c r="K9" s="43"/>
      <c r="L9" s="41"/>
      <c r="N9" s="132">
        <v>365</v>
      </c>
      <c r="O9" s="1" t="s">
        <v>184</v>
      </c>
      <c r="P9" s="1"/>
      <c r="Q9" s="1"/>
      <c r="R9" s="133"/>
    </row>
    <row r="10" spans="1:18" ht="15">
      <c r="A10" s="56"/>
      <c r="B10" s="42"/>
      <c r="C10" s="42"/>
      <c r="D10" s="285" t="s">
        <v>61</v>
      </c>
      <c r="E10" s="286"/>
      <c r="F10" s="286"/>
      <c r="G10" s="287"/>
      <c r="H10" s="47">
        <f>'pag. 3'!F12</f>
        <v>0</v>
      </c>
      <c r="I10" s="43"/>
      <c r="J10" s="43"/>
      <c r="K10" s="43"/>
      <c r="L10" s="41"/>
      <c r="N10" s="132">
        <f>N9*24</f>
        <v>8760</v>
      </c>
      <c r="O10" s="1" t="s">
        <v>185</v>
      </c>
      <c r="P10" s="1"/>
      <c r="Q10" s="1"/>
      <c r="R10" s="133"/>
    </row>
    <row r="11" spans="1:18" ht="15">
      <c r="A11" s="56"/>
      <c r="B11" s="42"/>
      <c r="C11" s="42"/>
      <c r="D11" s="276" t="s">
        <v>86</v>
      </c>
      <c r="E11" s="276"/>
      <c r="F11" s="276"/>
      <c r="G11" s="276"/>
      <c r="H11" s="82"/>
      <c r="I11" s="49"/>
      <c r="J11" s="49"/>
      <c r="K11" s="83"/>
      <c r="L11" s="41"/>
      <c r="N11" s="132">
        <f>365*6000</f>
        <v>2190000</v>
      </c>
      <c r="O11" s="134" t="s">
        <v>186</v>
      </c>
      <c r="P11" s="1"/>
      <c r="Q11" s="1"/>
      <c r="R11" s="133"/>
    </row>
    <row r="12" spans="1:18" ht="30" customHeight="1">
      <c r="A12" s="56"/>
      <c r="B12" s="42"/>
      <c r="C12" s="42"/>
      <c r="D12" s="288" t="s">
        <v>87</v>
      </c>
      <c r="E12" s="269"/>
      <c r="F12" s="269"/>
      <c r="G12" s="269"/>
      <c r="H12" s="277">
        <v>70000</v>
      </c>
      <c r="I12" s="277"/>
      <c r="J12" s="84" t="s">
        <v>88</v>
      </c>
      <c r="K12" s="85"/>
      <c r="L12" s="41"/>
      <c r="N12" s="132">
        <f>'pag. 2'!M8</f>
        <v>2093764</v>
      </c>
      <c r="O12" s="134" t="s">
        <v>187</v>
      </c>
      <c r="P12" s="1"/>
      <c r="Q12" s="1">
        <f>'pag. 2'!M7</f>
        <v>1948385</v>
      </c>
      <c r="R12" s="135" t="s">
        <v>188</v>
      </c>
    </row>
    <row r="13" spans="1:18" ht="30" customHeight="1">
      <c r="A13" s="56"/>
      <c r="B13" s="42"/>
      <c r="C13" s="42"/>
      <c r="D13" s="289" t="s">
        <v>89</v>
      </c>
      <c r="E13" s="290"/>
      <c r="F13" s="290"/>
      <c r="G13" s="290"/>
      <c r="H13" s="291" t="s">
        <v>182</v>
      </c>
      <c r="I13" s="292"/>
      <c r="J13" s="86" t="s">
        <v>90</v>
      </c>
      <c r="K13" s="128" t="s">
        <v>197</v>
      </c>
      <c r="L13" s="41"/>
      <c r="N13" s="132">
        <f>N11-N12</f>
        <v>96236</v>
      </c>
      <c r="O13" s="134" t="s">
        <v>189</v>
      </c>
      <c r="P13" s="1"/>
      <c r="Q13" s="1">
        <f>N11-Q12</f>
        <v>241615</v>
      </c>
      <c r="R13" s="135" t="s">
        <v>190</v>
      </c>
    </row>
    <row r="14" spans="1:18" ht="30" customHeight="1">
      <c r="A14" s="56"/>
      <c r="B14" s="42"/>
      <c r="C14" s="42"/>
      <c r="D14" s="289" t="s">
        <v>91</v>
      </c>
      <c r="E14" s="290"/>
      <c r="F14" s="290"/>
      <c r="G14" s="290"/>
      <c r="H14" s="291" t="s">
        <v>201</v>
      </c>
      <c r="I14" s="292"/>
      <c r="J14" s="86" t="s">
        <v>90</v>
      </c>
      <c r="K14" s="128" t="s">
        <v>198</v>
      </c>
      <c r="L14" s="41"/>
      <c r="N14" s="132">
        <f>N13/6000</f>
        <v>16.03933333333333</v>
      </c>
      <c r="O14" s="1" t="s">
        <v>191</v>
      </c>
      <c r="P14" s="1"/>
      <c r="Q14" s="1">
        <f>Q13/6000</f>
        <v>40.26916666666666</v>
      </c>
      <c r="R14" s="135" t="s">
        <v>192</v>
      </c>
    </row>
    <row r="15" spans="1:18" ht="15">
      <c r="A15" s="56"/>
      <c r="B15" s="42"/>
      <c r="C15" s="42"/>
      <c r="D15" s="302" t="s">
        <v>92</v>
      </c>
      <c r="E15" s="303"/>
      <c r="F15" s="303"/>
      <c r="G15" s="303"/>
      <c r="H15" s="304"/>
      <c r="I15" s="304"/>
      <c r="J15" s="304"/>
      <c r="K15" s="305"/>
      <c r="L15" s="41"/>
      <c r="N15" s="141">
        <f>16*24</f>
        <v>384</v>
      </c>
      <c r="O15" s="1" t="s">
        <v>193</v>
      </c>
      <c r="P15" s="1"/>
      <c r="Q15" s="1">
        <f>Q14*24</f>
        <v>966.4599999999999</v>
      </c>
      <c r="R15" s="135" t="s">
        <v>193</v>
      </c>
    </row>
    <row r="16" spans="1:18" ht="15">
      <c r="A16" s="56"/>
      <c r="B16" s="42"/>
      <c r="C16" s="42"/>
      <c r="D16" s="306"/>
      <c r="E16" s="307"/>
      <c r="F16" s="307"/>
      <c r="G16" s="307"/>
      <c r="H16" s="290"/>
      <c r="I16" s="290"/>
      <c r="J16" s="290"/>
      <c r="K16" s="308"/>
      <c r="L16" s="41"/>
      <c r="N16" s="136">
        <f>N10-N15</f>
        <v>8376</v>
      </c>
      <c r="O16" s="137" t="s">
        <v>194</v>
      </c>
      <c r="P16" s="138"/>
      <c r="Q16" s="138">
        <f>N10-Q15</f>
        <v>7793.54</v>
      </c>
      <c r="R16" s="139" t="s">
        <v>195</v>
      </c>
    </row>
    <row r="17" spans="1:12" ht="15">
      <c r="A17" s="56"/>
      <c r="B17" s="42"/>
      <c r="C17" s="42"/>
      <c r="D17" s="299"/>
      <c r="E17" s="293" t="s">
        <v>93</v>
      </c>
      <c r="F17" s="294"/>
      <c r="G17" s="295"/>
      <c r="H17" s="296" t="s">
        <v>94</v>
      </c>
      <c r="I17" s="297"/>
      <c r="J17" s="298"/>
      <c r="K17" s="81"/>
      <c r="L17" s="41"/>
    </row>
    <row r="18" spans="1:12" ht="15">
      <c r="A18" s="56"/>
      <c r="B18" s="42"/>
      <c r="C18" s="42"/>
      <c r="D18" s="300"/>
      <c r="E18" s="309" t="s">
        <v>95</v>
      </c>
      <c r="F18" s="310"/>
      <c r="G18" s="311"/>
      <c r="H18" s="309"/>
      <c r="I18" s="310"/>
      <c r="J18" s="311"/>
      <c r="K18" s="81" t="s">
        <v>56</v>
      </c>
      <c r="L18" s="41"/>
    </row>
    <row r="19" spans="1:12" ht="15">
      <c r="A19" s="56"/>
      <c r="B19" s="42"/>
      <c r="C19" s="42"/>
      <c r="D19" s="300"/>
      <c r="E19" s="309" t="s">
        <v>96</v>
      </c>
      <c r="F19" s="310"/>
      <c r="G19" s="311"/>
      <c r="H19" s="309"/>
      <c r="I19" s="310"/>
      <c r="J19" s="311"/>
      <c r="K19" s="81" t="s">
        <v>56</v>
      </c>
      <c r="L19" s="41"/>
    </row>
    <row r="20" spans="1:12" ht="15">
      <c r="A20" s="56"/>
      <c r="B20" s="42"/>
      <c r="C20" s="42"/>
      <c r="D20" s="301"/>
      <c r="E20" s="309" t="s">
        <v>97</v>
      </c>
      <c r="F20" s="310"/>
      <c r="G20" s="311"/>
      <c r="H20" s="309"/>
      <c r="I20" s="310"/>
      <c r="J20" s="311"/>
      <c r="K20" s="81" t="s">
        <v>56</v>
      </c>
      <c r="L20" s="41"/>
    </row>
    <row r="21" spans="1:12" ht="30" customHeight="1">
      <c r="A21" s="56"/>
      <c r="B21" s="42"/>
      <c r="C21" s="42"/>
      <c r="D21" s="45"/>
      <c r="E21" s="309"/>
      <c r="F21" s="310"/>
      <c r="G21" s="310"/>
      <c r="H21" s="310"/>
      <c r="I21" s="310"/>
      <c r="J21" s="311"/>
      <c r="K21" s="81"/>
      <c r="L21" s="41"/>
    </row>
    <row r="22" spans="1:12" ht="15" customHeight="1">
      <c r="A22" s="56"/>
      <c r="B22" s="42"/>
      <c r="C22" s="42"/>
      <c r="D22" s="276" t="s">
        <v>98</v>
      </c>
      <c r="E22" s="276"/>
      <c r="F22" s="276"/>
      <c r="G22" s="276"/>
      <c r="H22" s="87"/>
      <c r="I22" s="51"/>
      <c r="J22" s="51"/>
      <c r="K22" s="52"/>
      <c r="L22" s="41"/>
    </row>
    <row r="23" spans="1:12" ht="15">
      <c r="A23" s="56"/>
      <c r="B23" s="42"/>
      <c r="C23" s="42"/>
      <c r="D23" s="318" t="s">
        <v>99</v>
      </c>
      <c r="E23" s="319"/>
      <c r="F23" s="319"/>
      <c r="G23" s="319"/>
      <c r="H23" s="320"/>
      <c r="I23" s="321"/>
      <c r="J23" s="321"/>
      <c r="K23" s="322"/>
      <c r="L23" s="53"/>
    </row>
    <row r="24" spans="1:12" ht="18" customHeight="1">
      <c r="A24" s="56"/>
      <c r="B24" s="42"/>
      <c r="C24" s="42"/>
      <c r="D24" s="323" t="s">
        <v>100</v>
      </c>
      <c r="E24" s="324"/>
      <c r="F24" s="324"/>
      <c r="G24" s="325"/>
      <c r="H24" s="88">
        <v>12000</v>
      </c>
      <c r="I24" s="89" t="s">
        <v>101</v>
      </c>
      <c r="J24" s="40"/>
      <c r="K24" s="90"/>
      <c r="L24" s="53"/>
    </row>
    <row r="25" spans="1:12" ht="18" customHeight="1">
      <c r="A25" s="56"/>
      <c r="B25" s="42"/>
      <c r="C25" s="42"/>
      <c r="D25" s="326" t="s">
        <v>102</v>
      </c>
      <c r="E25" s="327"/>
      <c r="F25" s="327"/>
      <c r="G25" s="328"/>
      <c r="H25" s="91">
        <v>12000</v>
      </c>
      <c r="I25" s="92" t="s">
        <v>101</v>
      </c>
      <c r="J25" s="40"/>
      <c r="K25" s="90"/>
      <c r="L25" s="41"/>
    </row>
    <row r="26" spans="1:12" ht="18" customHeight="1">
      <c r="A26" s="56"/>
      <c r="B26" s="42"/>
      <c r="C26" s="42"/>
      <c r="D26" s="326" t="s">
        <v>103</v>
      </c>
      <c r="E26" s="327"/>
      <c r="F26" s="327"/>
      <c r="G26" s="328"/>
      <c r="H26" s="91">
        <v>10300</v>
      </c>
      <c r="I26" s="92" t="s">
        <v>101</v>
      </c>
      <c r="J26" s="40"/>
      <c r="K26" s="90"/>
      <c r="L26" s="41"/>
    </row>
    <row r="27" spans="1:12" ht="18" customHeight="1">
      <c r="A27" s="56"/>
      <c r="B27" s="42"/>
      <c r="C27" s="42"/>
      <c r="D27" s="326" t="s">
        <v>104</v>
      </c>
      <c r="E27" s="327"/>
      <c r="F27" s="327"/>
      <c r="G27" s="328"/>
      <c r="H27" s="91">
        <v>1700</v>
      </c>
      <c r="I27" s="92" t="s">
        <v>101</v>
      </c>
      <c r="J27" s="40"/>
      <c r="K27" s="90"/>
      <c r="L27" s="41"/>
    </row>
    <row r="28" spans="1:12" ht="18" customHeight="1">
      <c r="A28" s="56"/>
      <c r="B28" s="42"/>
      <c r="C28" s="42"/>
      <c r="D28" s="338" t="s">
        <v>105</v>
      </c>
      <c r="E28" s="339"/>
      <c r="F28" s="339"/>
      <c r="G28" s="340"/>
      <c r="H28" s="93"/>
      <c r="I28" s="94" t="s">
        <v>101</v>
      </c>
      <c r="J28" s="54"/>
      <c r="K28" s="95"/>
      <c r="L28" s="41"/>
    </row>
    <row r="29" spans="1:12" ht="15">
      <c r="A29" s="56"/>
      <c r="B29" s="42"/>
      <c r="C29" s="42"/>
      <c r="D29" s="312" t="s">
        <v>106</v>
      </c>
      <c r="E29" s="313"/>
      <c r="F29" s="313"/>
      <c r="G29" s="313"/>
      <c r="H29" s="96"/>
      <c r="I29" s="51"/>
      <c r="J29" s="51"/>
      <c r="K29" s="52"/>
      <c r="L29" s="41"/>
    </row>
    <row r="30" spans="1:12" ht="15">
      <c r="A30" s="56"/>
      <c r="B30" s="42"/>
      <c r="C30" s="42"/>
      <c r="D30" s="314" t="s">
        <v>107</v>
      </c>
      <c r="E30" s="315"/>
      <c r="F30" s="315"/>
      <c r="G30" s="315"/>
      <c r="H30" s="316" t="s">
        <v>165</v>
      </c>
      <c r="I30" s="315"/>
      <c r="J30" s="315"/>
      <c r="K30" s="317"/>
      <c r="L30" s="41"/>
    </row>
    <row r="31" spans="1:12" ht="15">
      <c r="A31" s="56"/>
      <c r="B31" s="42"/>
      <c r="C31" s="42"/>
      <c r="D31" s="314" t="s">
        <v>108</v>
      </c>
      <c r="E31" s="315"/>
      <c r="F31" s="315"/>
      <c r="G31" s="315"/>
      <c r="H31" s="156" t="s">
        <v>166</v>
      </c>
      <c r="I31" s="332"/>
      <c r="J31" s="332"/>
      <c r="K31" s="333"/>
      <c r="L31" s="41"/>
    </row>
    <row r="32" spans="1:12" ht="15">
      <c r="A32" s="56"/>
      <c r="B32" s="42"/>
      <c r="C32" s="42"/>
      <c r="D32" s="314" t="s">
        <v>109</v>
      </c>
      <c r="E32" s="315"/>
      <c r="F32" s="315"/>
      <c r="G32" s="315"/>
      <c r="H32" s="156" t="s">
        <v>167</v>
      </c>
      <c r="I32" s="332"/>
      <c r="J32" s="332"/>
      <c r="K32" s="333"/>
      <c r="L32" s="41"/>
    </row>
    <row r="33" spans="1:12" ht="15">
      <c r="A33" s="58"/>
      <c r="B33" s="44"/>
      <c r="C33" s="44"/>
      <c r="D33" s="334" t="s">
        <v>110</v>
      </c>
      <c r="E33" s="335"/>
      <c r="F33" s="335"/>
      <c r="G33" s="335"/>
      <c r="H33" s="336" t="s">
        <v>168</v>
      </c>
      <c r="I33" s="335"/>
      <c r="J33" s="335"/>
      <c r="K33" s="337"/>
      <c r="L33" s="55"/>
    </row>
    <row r="34" ht="15">
      <c r="A34" s="37" t="s">
        <v>111</v>
      </c>
    </row>
    <row r="35" ht="15">
      <c r="A35" s="37" t="s">
        <v>112</v>
      </c>
    </row>
  </sheetData>
  <sheetProtection/>
  <mergeCells count="50">
    <mergeCell ref="D33:G33"/>
    <mergeCell ref="H33:K33"/>
    <mergeCell ref="D26:G26"/>
    <mergeCell ref="D27:G27"/>
    <mergeCell ref="D28:G28"/>
    <mergeCell ref="D25:G25"/>
    <mergeCell ref="D8:G8"/>
    <mergeCell ref="D31:G31"/>
    <mergeCell ref="H31:K31"/>
    <mergeCell ref="D32:G32"/>
    <mergeCell ref="H32:K32"/>
    <mergeCell ref="E20:G20"/>
    <mergeCell ref="H20:J20"/>
    <mergeCell ref="D29:G29"/>
    <mergeCell ref="D30:G30"/>
    <mergeCell ref="H30:K30"/>
    <mergeCell ref="E21:J21"/>
    <mergeCell ref="D22:G22"/>
    <mergeCell ref="D23:G23"/>
    <mergeCell ref="H23:K23"/>
    <mergeCell ref="D24:G24"/>
    <mergeCell ref="D14:G14"/>
    <mergeCell ref="H14:I14"/>
    <mergeCell ref="E17:G17"/>
    <mergeCell ref="H17:J17"/>
    <mergeCell ref="D17:D20"/>
    <mergeCell ref="D15:K16"/>
    <mergeCell ref="E18:G18"/>
    <mergeCell ref="H18:J18"/>
    <mergeCell ref="E19:G19"/>
    <mergeCell ref="H19:J19"/>
    <mergeCell ref="D9:G9"/>
    <mergeCell ref="D10:G10"/>
    <mergeCell ref="D11:G11"/>
    <mergeCell ref="D12:G12"/>
    <mergeCell ref="H12:I12"/>
    <mergeCell ref="D13:G13"/>
    <mergeCell ref="H13:I13"/>
    <mergeCell ref="D4:G4"/>
    <mergeCell ref="I4:J4"/>
    <mergeCell ref="D5:G5"/>
    <mergeCell ref="I5:J5"/>
    <mergeCell ref="D6:G6"/>
    <mergeCell ref="D7:G7"/>
    <mergeCell ref="A1:C1"/>
    <mergeCell ref="D1:K1"/>
    <mergeCell ref="D2:G2"/>
    <mergeCell ref="I2:J2"/>
    <mergeCell ref="D3:G3"/>
    <mergeCell ref="I3:J3"/>
  </mergeCells>
  <printOptions horizontalCentered="1" verticalCentered="1"/>
  <pageMargins left="0" right="0" top="0" bottom="0" header="0.1968503937007874" footer="0.15748031496062992"/>
  <pageSetup fitToHeight="1" fitToWidth="1" horizontalDpi="600" verticalDpi="600" orientation="landscape" paperSize="9" scale="92"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28"/>
  <sheetViews>
    <sheetView zoomScalePageLayoutView="0" workbookViewId="0" topLeftCell="A1">
      <selection activeCell="A1" sqref="A1:L28"/>
    </sheetView>
  </sheetViews>
  <sheetFormatPr defaultColWidth="9.140625" defaultRowHeight="15"/>
  <cols>
    <col min="1" max="12" width="10.8515625" style="0" customWidth="1"/>
  </cols>
  <sheetData>
    <row r="1" spans="1:12" ht="15">
      <c r="A1" s="20"/>
      <c r="B1" s="21"/>
      <c r="C1" s="21"/>
      <c r="D1" s="15"/>
      <c r="E1" s="15"/>
      <c r="F1" s="15"/>
      <c r="G1" s="15"/>
      <c r="H1" s="15"/>
      <c r="I1" s="15"/>
      <c r="J1" s="15"/>
      <c r="K1" s="24"/>
      <c r="L1" s="32"/>
    </row>
    <row r="2" spans="1:12" ht="18" customHeight="1">
      <c r="A2" s="341" t="s">
        <v>113</v>
      </c>
      <c r="B2" s="342"/>
      <c r="C2" s="343"/>
      <c r="D2" s="296" t="s">
        <v>66</v>
      </c>
      <c r="E2" s="297"/>
      <c r="F2" s="297"/>
      <c r="G2" s="297"/>
      <c r="H2" s="297"/>
      <c r="I2" s="298"/>
      <c r="J2" s="97"/>
      <c r="K2" s="98"/>
      <c r="L2" s="39"/>
    </row>
    <row r="3" spans="1:12" ht="30" customHeight="1">
      <c r="A3" s="22"/>
      <c r="B3" s="23"/>
      <c r="C3" s="23"/>
      <c r="D3" s="344" t="s">
        <v>171</v>
      </c>
      <c r="E3" s="310"/>
      <c r="F3" s="310"/>
      <c r="G3" s="310"/>
      <c r="H3" s="345"/>
      <c r="I3" s="346"/>
      <c r="J3" s="50">
        <v>120000</v>
      </c>
      <c r="K3" s="99" t="s">
        <v>114</v>
      </c>
      <c r="L3" s="63"/>
    </row>
    <row r="4" spans="1:12" ht="18" customHeight="1">
      <c r="A4" s="16"/>
      <c r="B4" s="11"/>
      <c r="C4" s="11"/>
      <c r="D4" s="288" t="s">
        <v>115</v>
      </c>
      <c r="E4" s="269"/>
      <c r="F4" s="269"/>
      <c r="G4" s="269"/>
      <c r="H4" s="347"/>
      <c r="I4" s="348"/>
      <c r="J4" s="50">
        <f>J5+J6+J7+J8+J10+J11+J12+J13+J14+J9</f>
        <v>458201</v>
      </c>
      <c r="K4" s="99" t="s">
        <v>88</v>
      </c>
      <c r="L4" s="63"/>
    </row>
    <row r="5" spans="1:12" ht="18" customHeight="1">
      <c r="A5" s="16"/>
      <c r="B5" s="11"/>
      <c r="C5" s="11"/>
      <c r="D5" s="349" t="s">
        <v>172</v>
      </c>
      <c r="E5" s="269"/>
      <c r="F5" s="269"/>
      <c r="G5" s="269"/>
      <c r="H5" s="347"/>
      <c r="I5" s="348"/>
      <c r="J5" s="97">
        <v>115000</v>
      </c>
      <c r="K5" s="99" t="s">
        <v>88</v>
      </c>
      <c r="L5" s="12"/>
    </row>
    <row r="6" spans="1:12" ht="18" customHeight="1">
      <c r="A6" s="16"/>
      <c r="B6" s="11"/>
      <c r="C6" s="11"/>
      <c r="D6" s="350" t="s">
        <v>173</v>
      </c>
      <c r="E6" s="269"/>
      <c r="F6" s="269"/>
      <c r="G6" s="269"/>
      <c r="H6" s="347"/>
      <c r="I6" s="348"/>
      <c r="J6" s="97">
        <v>15000</v>
      </c>
      <c r="K6" s="99" t="s">
        <v>88</v>
      </c>
      <c r="L6" s="12"/>
    </row>
    <row r="7" spans="1:12" ht="18" customHeight="1">
      <c r="A7" s="16"/>
      <c r="B7" s="11"/>
      <c r="C7" s="11"/>
      <c r="D7" s="349" t="s">
        <v>174</v>
      </c>
      <c r="E7" s="269"/>
      <c r="F7" s="269"/>
      <c r="G7" s="269"/>
      <c r="H7" s="347"/>
      <c r="I7" s="348"/>
      <c r="J7" s="97">
        <v>3300</v>
      </c>
      <c r="K7" s="99" t="s">
        <v>88</v>
      </c>
      <c r="L7" s="12"/>
    </row>
    <row r="8" spans="1:12" ht="18" customHeight="1">
      <c r="A8" s="16"/>
      <c r="B8" s="11"/>
      <c r="C8" s="11"/>
      <c r="D8" s="350" t="s">
        <v>175</v>
      </c>
      <c r="E8" s="269"/>
      <c r="F8" s="269"/>
      <c r="G8" s="269"/>
      <c r="H8" s="347"/>
      <c r="I8" s="348"/>
      <c r="J8" s="97">
        <v>12000</v>
      </c>
      <c r="K8" s="99" t="s">
        <v>88</v>
      </c>
      <c r="L8" s="12"/>
    </row>
    <row r="9" spans="1:12" ht="18" customHeight="1">
      <c r="A9" s="16"/>
      <c r="B9" s="11"/>
      <c r="C9" s="11"/>
      <c r="D9" s="349" t="s">
        <v>176</v>
      </c>
      <c r="E9" s="359"/>
      <c r="F9" s="359"/>
      <c r="G9" s="359"/>
      <c r="H9" s="359"/>
      <c r="I9" s="360"/>
      <c r="J9" s="97">
        <v>15000</v>
      </c>
      <c r="K9" s="99" t="s">
        <v>88</v>
      </c>
      <c r="L9" s="12"/>
    </row>
    <row r="10" spans="1:12" ht="18" customHeight="1">
      <c r="A10" s="16"/>
      <c r="B10" s="11"/>
      <c r="C10" s="11"/>
      <c r="D10" s="349" t="s">
        <v>177</v>
      </c>
      <c r="E10" s="269"/>
      <c r="F10" s="269"/>
      <c r="G10" s="269"/>
      <c r="H10" s="347"/>
      <c r="I10" s="348"/>
      <c r="J10" s="97">
        <v>202650</v>
      </c>
      <c r="K10" s="99" t="s">
        <v>88</v>
      </c>
      <c r="L10" s="12"/>
    </row>
    <row r="11" spans="1:12" ht="18" customHeight="1">
      <c r="A11" s="16"/>
      <c r="B11" s="11"/>
      <c r="C11" s="11"/>
      <c r="D11" s="350" t="s">
        <v>116</v>
      </c>
      <c r="E11" s="269"/>
      <c r="F11" s="269"/>
      <c r="G11" s="269"/>
      <c r="H11" s="347"/>
      <c r="I11" s="348"/>
      <c r="J11" s="97">
        <v>40700</v>
      </c>
      <c r="K11" s="126" t="s">
        <v>178</v>
      </c>
      <c r="L11" s="12"/>
    </row>
    <row r="12" spans="1:12" ht="18" customHeight="1">
      <c r="A12" s="16"/>
      <c r="B12" s="11"/>
      <c r="C12" s="11"/>
      <c r="D12" s="288" t="s">
        <v>117</v>
      </c>
      <c r="E12" s="269"/>
      <c r="F12" s="269"/>
      <c r="G12" s="269"/>
      <c r="H12" s="347"/>
      <c r="I12" s="348"/>
      <c r="J12" s="97">
        <v>4551</v>
      </c>
      <c r="K12" s="99" t="s">
        <v>88</v>
      </c>
      <c r="L12" s="63"/>
    </row>
    <row r="13" spans="1:12" ht="18" customHeight="1">
      <c r="A13" s="16"/>
      <c r="B13" s="11"/>
      <c r="C13" s="11"/>
      <c r="D13" s="288" t="s">
        <v>118</v>
      </c>
      <c r="E13" s="269"/>
      <c r="F13" s="269"/>
      <c r="G13" s="269"/>
      <c r="H13" s="347"/>
      <c r="I13" s="348"/>
      <c r="J13" s="97">
        <v>25000</v>
      </c>
      <c r="K13" s="99" t="s">
        <v>88</v>
      </c>
      <c r="L13" s="63"/>
    </row>
    <row r="14" spans="1:12" ht="18" customHeight="1">
      <c r="A14" s="16"/>
      <c r="B14" s="11"/>
      <c r="C14" s="11"/>
      <c r="D14" s="288" t="s">
        <v>119</v>
      </c>
      <c r="E14" s="269"/>
      <c r="F14" s="269"/>
      <c r="G14" s="269"/>
      <c r="H14" s="347"/>
      <c r="I14" s="348"/>
      <c r="J14" s="97">
        <v>25000</v>
      </c>
      <c r="K14" s="99" t="s">
        <v>88</v>
      </c>
      <c r="L14" s="63"/>
    </row>
    <row r="15" spans="1:12" ht="18" customHeight="1">
      <c r="A15" s="16"/>
      <c r="B15" s="11"/>
      <c r="C15" s="11"/>
      <c r="D15" s="288" t="s">
        <v>120</v>
      </c>
      <c r="E15" s="269"/>
      <c r="F15" s="269"/>
      <c r="G15" s="269"/>
      <c r="H15" s="347"/>
      <c r="I15" s="348"/>
      <c r="J15" s="97">
        <v>340611</v>
      </c>
      <c r="K15" s="99" t="s">
        <v>121</v>
      </c>
      <c r="L15" s="63"/>
    </row>
    <row r="16" spans="1:12" ht="15.75" customHeight="1">
      <c r="A16" s="19"/>
      <c r="B16" s="13"/>
      <c r="C16" s="13"/>
      <c r="D16" s="391" t="s">
        <v>122</v>
      </c>
      <c r="E16" s="221"/>
      <c r="F16" s="221"/>
      <c r="G16" s="221"/>
      <c r="H16" s="392"/>
      <c r="I16" s="393"/>
      <c r="J16" s="100">
        <v>10</v>
      </c>
      <c r="K16" s="101" t="s">
        <v>123</v>
      </c>
      <c r="L16" s="64"/>
    </row>
    <row r="17" spans="1:12" ht="18" customHeight="1">
      <c r="A17" s="125" t="s">
        <v>170</v>
      </c>
      <c r="B17" s="11"/>
      <c r="C17" s="11"/>
      <c r="D17" s="66"/>
      <c r="E17" s="66"/>
      <c r="F17" s="66"/>
      <c r="G17" s="66"/>
      <c r="H17" s="67"/>
      <c r="I17" s="67"/>
      <c r="J17" s="1"/>
      <c r="K17" s="48"/>
      <c r="L17" s="38"/>
    </row>
    <row r="18" spans="1:14" ht="27" customHeight="1">
      <c r="A18" s="351" t="s">
        <v>124</v>
      </c>
      <c r="B18" s="352"/>
      <c r="C18" s="352"/>
      <c r="D18" s="353" t="s">
        <v>66</v>
      </c>
      <c r="E18" s="354"/>
      <c r="F18" s="354"/>
      <c r="G18" s="354"/>
      <c r="H18" s="354"/>
      <c r="I18" s="355"/>
      <c r="J18" s="356"/>
      <c r="K18" s="357"/>
      <c r="L18" s="358"/>
      <c r="M18" s="75"/>
      <c r="N18" s="1"/>
    </row>
    <row r="19" spans="1:14" ht="27" customHeight="1">
      <c r="A19" s="16"/>
      <c r="B19" s="11"/>
      <c r="C19" s="76"/>
      <c r="D19" s="361" t="s">
        <v>125</v>
      </c>
      <c r="E19" s="362"/>
      <c r="F19" s="362"/>
      <c r="G19" s="362"/>
      <c r="H19" s="362"/>
      <c r="I19" s="363"/>
      <c r="J19" s="370" t="s">
        <v>169</v>
      </c>
      <c r="K19" s="371"/>
      <c r="L19" s="372"/>
      <c r="M19" s="35"/>
      <c r="N19" s="1"/>
    </row>
    <row r="20" spans="1:14" ht="27" customHeight="1">
      <c r="A20" s="16"/>
      <c r="B20" s="11"/>
      <c r="C20" s="76"/>
      <c r="D20" s="364"/>
      <c r="E20" s="365"/>
      <c r="F20" s="365"/>
      <c r="G20" s="365"/>
      <c r="H20" s="365"/>
      <c r="I20" s="366"/>
      <c r="J20" s="373"/>
      <c r="K20" s="374"/>
      <c r="L20" s="375"/>
      <c r="M20" s="35"/>
      <c r="N20" s="1"/>
    </row>
    <row r="21" spans="1:14" ht="27" customHeight="1">
      <c r="A21" s="16"/>
      <c r="B21" s="11"/>
      <c r="C21" s="76"/>
      <c r="D21" s="367"/>
      <c r="E21" s="368"/>
      <c r="F21" s="368"/>
      <c r="G21" s="368"/>
      <c r="H21" s="368"/>
      <c r="I21" s="369"/>
      <c r="J21" s="376"/>
      <c r="K21" s="377"/>
      <c r="L21" s="378"/>
      <c r="M21" s="35"/>
      <c r="N21" s="1"/>
    </row>
    <row r="22" spans="1:14" ht="27" customHeight="1">
      <c r="A22" s="16"/>
      <c r="B22" s="11"/>
      <c r="C22" s="76"/>
      <c r="D22" s="361" t="s">
        <v>126</v>
      </c>
      <c r="E22" s="362"/>
      <c r="F22" s="362"/>
      <c r="G22" s="362"/>
      <c r="H22" s="362"/>
      <c r="I22" s="363"/>
      <c r="J22" s="382"/>
      <c r="K22" s="383"/>
      <c r="L22" s="384"/>
      <c r="M22" s="74"/>
      <c r="N22" s="1"/>
    </row>
    <row r="23" spans="1:14" ht="27" customHeight="1">
      <c r="A23" s="16"/>
      <c r="B23" s="11"/>
      <c r="C23" s="76"/>
      <c r="D23" s="364"/>
      <c r="E23" s="365"/>
      <c r="F23" s="365"/>
      <c r="G23" s="365"/>
      <c r="H23" s="365"/>
      <c r="I23" s="366"/>
      <c r="J23" s="385"/>
      <c r="K23" s="386"/>
      <c r="L23" s="387"/>
      <c r="M23" s="74"/>
      <c r="N23" s="1"/>
    </row>
    <row r="24" spans="1:14" ht="27" customHeight="1">
      <c r="A24" s="19"/>
      <c r="B24" s="13"/>
      <c r="C24" s="77"/>
      <c r="D24" s="379"/>
      <c r="E24" s="380"/>
      <c r="F24" s="380"/>
      <c r="G24" s="380"/>
      <c r="H24" s="380"/>
      <c r="I24" s="381"/>
      <c r="J24" s="388"/>
      <c r="K24" s="389"/>
      <c r="L24" s="390"/>
      <c r="M24" s="74"/>
      <c r="N24" s="1"/>
    </row>
    <row r="25" ht="15">
      <c r="A25" s="37" t="s">
        <v>127</v>
      </c>
    </row>
    <row r="26" ht="15">
      <c r="A26" s="11" t="s">
        <v>128</v>
      </c>
    </row>
    <row r="27" ht="15">
      <c r="A27" s="37" t="s">
        <v>129</v>
      </c>
    </row>
    <row r="28" ht="15">
      <c r="A28" s="37" t="s">
        <v>130</v>
      </c>
    </row>
  </sheetData>
  <sheetProtection/>
  <mergeCells count="23">
    <mergeCell ref="D19:I21"/>
    <mergeCell ref="J19:L21"/>
    <mergeCell ref="D22:I24"/>
    <mergeCell ref="J22:L24"/>
    <mergeCell ref="D8:I8"/>
    <mergeCell ref="D14:I14"/>
    <mergeCell ref="D15:I15"/>
    <mergeCell ref="D16:I16"/>
    <mergeCell ref="A18:C18"/>
    <mergeCell ref="D18:I18"/>
    <mergeCell ref="J18:L18"/>
    <mergeCell ref="D7:I7"/>
    <mergeCell ref="D9:I9"/>
    <mergeCell ref="D10:I10"/>
    <mergeCell ref="D11:I11"/>
    <mergeCell ref="D12:I12"/>
    <mergeCell ref="D13:I13"/>
    <mergeCell ref="A2:C2"/>
    <mergeCell ref="D2:I2"/>
    <mergeCell ref="D3:I3"/>
    <mergeCell ref="D4:I4"/>
    <mergeCell ref="D5:I5"/>
    <mergeCell ref="D6:I6"/>
  </mergeCells>
  <printOptions horizontalCentered="1" verticalCentered="1"/>
  <pageMargins left="0" right="0" top="0" bottom="0"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L22"/>
  <sheetViews>
    <sheetView tabSelected="1" zoomScalePageLayoutView="0" workbookViewId="0" topLeftCell="A1">
      <selection activeCell="D11" sqref="D11:L17"/>
    </sheetView>
  </sheetViews>
  <sheetFormatPr defaultColWidth="9.140625" defaultRowHeight="15"/>
  <cols>
    <col min="1" max="12" width="10.7109375" style="0" customWidth="1"/>
  </cols>
  <sheetData>
    <row r="2" spans="1:12" ht="15" customHeight="1">
      <c r="A2" s="261" t="s">
        <v>131</v>
      </c>
      <c r="B2" s="261"/>
      <c r="C2" s="274"/>
      <c r="D2" s="354" t="s">
        <v>132</v>
      </c>
      <c r="E2" s="354"/>
      <c r="F2" s="354"/>
      <c r="G2" s="354"/>
      <c r="H2" s="354"/>
      <c r="I2" s="354"/>
      <c r="J2" s="354"/>
      <c r="K2" s="354"/>
      <c r="L2" s="396"/>
    </row>
    <row r="3" spans="1:12" ht="15">
      <c r="A3" s="261"/>
      <c r="B3" s="261"/>
      <c r="C3" s="406"/>
      <c r="D3" s="401" t="s">
        <v>179</v>
      </c>
      <c r="E3" s="401"/>
      <c r="F3" s="401"/>
      <c r="G3" s="401"/>
      <c r="H3" s="401"/>
      <c r="I3" s="401"/>
      <c r="J3" s="401"/>
      <c r="K3" s="401"/>
      <c r="L3" s="402"/>
    </row>
    <row r="4" spans="1:12" ht="15">
      <c r="A4" s="16"/>
      <c r="B4" s="11"/>
      <c r="C4" s="78"/>
      <c r="D4" s="401"/>
      <c r="E4" s="401"/>
      <c r="F4" s="401"/>
      <c r="G4" s="401"/>
      <c r="H4" s="401"/>
      <c r="I4" s="401"/>
      <c r="J4" s="401"/>
      <c r="K4" s="401"/>
      <c r="L4" s="402"/>
    </row>
    <row r="5" spans="1:12" ht="15">
      <c r="A5" s="16"/>
      <c r="B5" s="11"/>
      <c r="C5" s="78"/>
      <c r="D5" s="401"/>
      <c r="E5" s="401"/>
      <c r="F5" s="401"/>
      <c r="G5" s="401"/>
      <c r="H5" s="401"/>
      <c r="I5" s="401"/>
      <c r="J5" s="401"/>
      <c r="K5" s="401"/>
      <c r="L5" s="402"/>
    </row>
    <row r="6" spans="1:12" ht="15">
      <c r="A6" s="16"/>
      <c r="B6" s="11"/>
      <c r="C6" s="78"/>
      <c r="D6" s="401"/>
      <c r="E6" s="401"/>
      <c r="F6" s="401"/>
      <c r="G6" s="401"/>
      <c r="H6" s="401"/>
      <c r="I6" s="401"/>
      <c r="J6" s="401"/>
      <c r="K6" s="401"/>
      <c r="L6" s="402"/>
    </row>
    <row r="7" spans="1:12" ht="15">
      <c r="A7" s="16"/>
      <c r="B7" s="11"/>
      <c r="C7" s="78"/>
      <c r="D7" s="401"/>
      <c r="E7" s="401"/>
      <c r="F7" s="401"/>
      <c r="G7" s="401"/>
      <c r="H7" s="401"/>
      <c r="I7" s="401"/>
      <c r="J7" s="401"/>
      <c r="K7" s="401"/>
      <c r="L7" s="402"/>
    </row>
    <row r="8" spans="1:12" ht="15">
      <c r="A8" s="16"/>
      <c r="B8" s="11"/>
      <c r="C8" s="78"/>
      <c r="D8" s="401"/>
      <c r="E8" s="401"/>
      <c r="F8" s="401"/>
      <c r="G8" s="401"/>
      <c r="H8" s="401"/>
      <c r="I8" s="401"/>
      <c r="J8" s="401"/>
      <c r="K8" s="401"/>
      <c r="L8" s="402"/>
    </row>
    <row r="9" spans="1:12" ht="15">
      <c r="A9" s="19"/>
      <c r="B9" s="13"/>
      <c r="C9" s="79"/>
      <c r="D9" s="404"/>
      <c r="E9" s="404"/>
      <c r="F9" s="404"/>
      <c r="G9" s="404"/>
      <c r="H9" s="404"/>
      <c r="I9" s="404"/>
      <c r="J9" s="404"/>
      <c r="K9" s="404"/>
      <c r="L9" s="405"/>
    </row>
    <row r="10" spans="1:12" ht="15" customHeight="1">
      <c r="A10" s="261" t="s">
        <v>133</v>
      </c>
      <c r="B10" s="261"/>
      <c r="C10" s="274"/>
      <c r="D10" s="353" t="s">
        <v>134</v>
      </c>
      <c r="E10" s="354"/>
      <c r="F10" s="354"/>
      <c r="G10" s="354"/>
      <c r="H10" s="354"/>
      <c r="I10" s="354"/>
      <c r="J10" s="354"/>
      <c r="K10" s="354"/>
      <c r="L10" s="396"/>
    </row>
    <row r="11" spans="1:12" ht="15">
      <c r="A11" s="261"/>
      <c r="B11" s="261"/>
      <c r="C11" s="407"/>
      <c r="D11" s="397" t="s">
        <v>202</v>
      </c>
      <c r="E11" s="398"/>
      <c r="F11" s="398"/>
      <c r="G11" s="398"/>
      <c r="H11" s="398"/>
      <c r="I11" s="398"/>
      <c r="J11" s="398"/>
      <c r="K11" s="398"/>
      <c r="L11" s="399"/>
    </row>
    <row r="12" spans="1:12" ht="15">
      <c r="A12" s="16"/>
      <c r="B12" s="11"/>
      <c r="C12" s="78"/>
      <c r="D12" s="400"/>
      <c r="E12" s="401"/>
      <c r="F12" s="401"/>
      <c r="G12" s="401"/>
      <c r="H12" s="401"/>
      <c r="I12" s="401"/>
      <c r="J12" s="401"/>
      <c r="K12" s="401"/>
      <c r="L12" s="402"/>
    </row>
    <row r="13" spans="1:12" ht="15">
      <c r="A13" s="16"/>
      <c r="B13" s="11"/>
      <c r="C13" s="78"/>
      <c r="D13" s="400"/>
      <c r="E13" s="401"/>
      <c r="F13" s="401"/>
      <c r="G13" s="401"/>
      <c r="H13" s="401"/>
      <c r="I13" s="401"/>
      <c r="J13" s="401"/>
      <c r="K13" s="401"/>
      <c r="L13" s="402"/>
    </row>
    <row r="14" spans="1:12" ht="15">
      <c r="A14" s="22"/>
      <c r="B14" s="23"/>
      <c r="C14" s="78"/>
      <c r="D14" s="400"/>
      <c r="E14" s="401"/>
      <c r="F14" s="401"/>
      <c r="G14" s="401"/>
      <c r="H14" s="401"/>
      <c r="I14" s="401"/>
      <c r="J14" s="401"/>
      <c r="K14" s="401"/>
      <c r="L14" s="402"/>
    </row>
    <row r="15" spans="1:12" ht="15">
      <c r="A15" s="22"/>
      <c r="B15" s="23"/>
      <c r="C15" s="78"/>
      <c r="D15" s="400"/>
      <c r="E15" s="401"/>
      <c r="F15" s="401"/>
      <c r="G15" s="401"/>
      <c r="H15" s="401"/>
      <c r="I15" s="401"/>
      <c r="J15" s="401"/>
      <c r="K15" s="401"/>
      <c r="L15" s="402"/>
    </row>
    <row r="16" spans="1:12" ht="15">
      <c r="A16" s="16"/>
      <c r="B16" s="11"/>
      <c r="C16" s="78"/>
      <c r="D16" s="400"/>
      <c r="E16" s="401"/>
      <c r="F16" s="401"/>
      <c r="G16" s="401"/>
      <c r="H16" s="401"/>
      <c r="I16" s="401"/>
      <c r="J16" s="401"/>
      <c r="K16" s="401"/>
      <c r="L16" s="402"/>
    </row>
    <row r="17" spans="1:12" ht="96" customHeight="1">
      <c r="A17" s="19"/>
      <c r="B17" s="13"/>
      <c r="C17" s="79"/>
      <c r="D17" s="403"/>
      <c r="E17" s="404"/>
      <c r="F17" s="404"/>
      <c r="G17" s="404"/>
      <c r="H17" s="404"/>
      <c r="I17" s="404"/>
      <c r="J17" s="404"/>
      <c r="K17" s="404"/>
      <c r="L17" s="405"/>
    </row>
    <row r="18" spans="1:12" ht="15" customHeight="1">
      <c r="A18" s="251" t="s">
        <v>135</v>
      </c>
      <c r="B18" s="251"/>
      <c r="C18" s="251"/>
      <c r="D18" s="251"/>
      <c r="E18" s="251"/>
      <c r="F18" s="251"/>
      <c r="G18" s="251"/>
      <c r="H18" s="251"/>
      <c r="I18" s="251"/>
      <c r="J18" s="251"/>
      <c r="K18" s="251"/>
      <c r="L18" s="251"/>
    </row>
    <row r="19" spans="1:12" ht="15">
      <c r="A19" s="251"/>
      <c r="B19" s="251"/>
      <c r="C19" s="251"/>
      <c r="D19" s="251"/>
      <c r="E19" s="251"/>
      <c r="F19" s="251"/>
      <c r="G19" s="251"/>
      <c r="H19" s="251"/>
      <c r="I19" s="251"/>
      <c r="J19" s="251"/>
      <c r="K19" s="251"/>
      <c r="L19" s="251"/>
    </row>
    <row r="20" spans="1:12" ht="15">
      <c r="A20" s="251"/>
      <c r="B20" s="251"/>
      <c r="C20" s="251"/>
      <c r="D20" s="251"/>
      <c r="E20" s="251"/>
      <c r="F20" s="251"/>
      <c r="G20" s="251"/>
      <c r="H20" s="251"/>
      <c r="I20" s="251"/>
      <c r="J20" s="251"/>
      <c r="K20" s="251"/>
      <c r="L20" s="251"/>
    </row>
    <row r="21" spans="1:12" ht="15" customHeight="1">
      <c r="A21" s="394" t="s">
        <v>136</v>
      </c>
      <c r="B21" s="394"/>
      <c r="C21" s="394"/>
      <c r="D21" s="394"/>
      <c r="E21" s="394"/>
      <c r="F21" s="394"/>
      <c r="G21" s="394"/>
      <c r="H21" s="394"/>
      <c r="I21" s="394"/>
      <c r="J21" s="394"/>
      <c r="K21" s="394"/>
      <c r="L21" s="394"/>
    </row>
    <row r="22" spans="1:12" ht="15">
      <c r="A22" s="395"/>
      <c r="B22" s="395"/>
      <c r="C22" s="395"/>
      <c r="D22" s="395"/>
      <c r="E22" s="395"/>
      <c r="F22" s="395"/>
      <c r="G22" s="395"/>
      <c r="H22" s="395"/>
      <c r="I22" s="395"/>
      <c r="J22" s="395"/>
      <c r="K22" s="395"/>
      <c r="L22" s="395"/>
    </row>
  </sheetData>
  <sheetProtection/>
  <mergeCells count="8">
    <mergeCell ref="A21:L22"/>
    <mergeCell ref="D2:L2"/>
    <mergeCell ref="D10:L10"/>
    <mergeCell ref="A18:L20"/>
    <mergeCell ref="D11:L17"/>
    <mergeCell ref="D3:L9"/>
    <mergeCell ref="A2:C3"/>
    <mergeCell ref="A10:C11"/>
  </mergeCells>
  <printOptions horizontalCentered="1" verticalCentered="1"/>
  <pageMargins left="0" right="0" top="0" bottom="0"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BENEDETTA</dc:creator>
  <cp:keywords/>
  <dc:description/>
  <cp:lastModifiedBy>Utente</cp:lastModifiedBy>
  <cp:lastPrinted>2015-11-08T17:21:41Z</cp:lastPrinted>
  <dcterms:created xsi:type="dcterms:W3CDTF">2006-09-16T00:00:00Z</dcterms:created>
  <dcterms:modified xsi:type="dcterms:W3CDTF">2015-11-08T17:21:45Z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